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8_{EC1045FE-7E38-2E43-B3FB-0F0A36D18A30}" xr6:coauthVersionLast="47" xr6:coauthVersionMax="47" xr10:uidLastSave="{00000000-0000-0000-0000-000000000000}"/>
  <bookViews>
    <workbookView xWindow="2940" yWindow="500" windowWidth="22660" windowHeight="14040" activeTab="2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F36" i="10" s="1"/>
  <c r="E80" i="10"/>
  <c r="E35" i="10" s="1"/>
  <c r="D80" i="10"/>
  <c r="D79" i="10"/>
  <c r="D81" i="10" s="1"/>
  <c r="D83" i="10" s="1"/>
  <c r="F78" i="10"/>
  <c r="E78" i="10"/>
  <c r="D78" i="10"/>
  <c r="F77" i="10"/>
  <c r="E77" i="10"/>
  <c r="D77" i="10"/>
  <c r="F76" i="10"/>
  <c r="F79" i="10" s="1"/>
  <c r="E76" i="10"/>
  <c r="D76" i="10"/>
  <c r="B70" i="10"/>
  <c r="B69" i="10"/>
  <c r="B68" i="10"/>
  <c r="B67" i="10"/>
  <c r="B66" i="10"/>
  <c r="B65" i="10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I47" i="10"/>
  <c r="C47" i="10"/>
  <c r="J47" i="10" s="1"/>
  <c r="K46" i="10"/>
  <c r="J46" i="10"/>
  <c r="I46" i="10"/>
  <c r="C46" i="10"/>
  <c r="K45" i="10"/>
  <c r="K43" i="10" s="1"/>
  <c r="J45" i="10"/>
  <c r="I45" i="10"/>
  <c r="C45" i="10"/>
  <c r="B45" i="10"/>
  <c r="K44" i="10"/>
  <c r="J44" i="10"/>
  <c r="I44" i="10"/>
  <c r="C44" i="10"/>
  <c r="C43" i="10"/>
  <c r="F41" i="10"/>
  <c r="D41" i="10"/>
  <c r="E40" i="10"/>
  <c r="D40" i="10"/>
  <c r="F39" i="10"/>
  <c r="D39" i="10"/>
  <c r="E38" i="10"/>
  <c r="D38" i="10"/>
  <c r="F37" i="10"/>
  <c r="D37" i="10"/>
  <c r="E36" i="10"/>
  <c r="D36" i="10"/>
  <c r="D42" i="10" s="1"/>
  <c r="F35" i="10"/>
  <c r="D35" i="10"/>
  <c r="C35" i="10"/>
  <c r="B35" i="10" s="1"/>
  <c r="D34" i="10"/>
  <c r="A33" i="10"/>
  <c r="F32" i="10"/>
  <c r="E32" i="10"/>
  <c r="D32" i="10"/>
  <c r="C30" i="10"/>
  <c r="B30" i="10" s="1"/>
  <c r="A26" i="10"/>
  <c r="F25" i="10"/>
  <c r="E25" i="10"/>
  <c r="D25" i="10"/>
  <c r="A20" i="10"/>
  <c r="D19" i="10"/>
  <c r="F13" i="10"/>
  <c r="E13" i="10"/>
  <c r="D13" i="10"/>
  <c r="F12" i="10"/>
  <c r="E12" i="10"/>
  <c r="E19" i="10" s="1"/>
  <c r="D12" i="10"/>
  <c r="A11" i="10"/>
  <c r="D10" i="10"/>
  <c r="E9" i="10"/>
  <c r="F9" i="10" s="1"/>
  <c r="C9" i="10"/>
  <c r="B9" i="10" s="1"/>
  <c r="E8" i="10"/>
  <c r="F8" i="10" s="1"/>
  <c r="F7" i="10"/>
  <c r="F10" i="10" s="1"/>
  <c r="E7" i="10"/>
  <c r="E10" i="10" s="1"/>
  <c r="A6" i="10"/>
  <c r="A4" i="10"/>
  <c r="A3" i="10"/>
  <c r="C2" i="10"/>
  <c r="A1" i="10"/>
  <c r="F82" i="9"/>
  <c r="E82" i="9"/>
  <c r="D82" i="9"/>
  <c r="F80" i="9"/>
  <c r="E80" i="9"/>
  <c r="D80" i="9"/>
  <c r="F78" i="9"/>
  <c r="E78" i="9"/>
  <c r="D78" i="9"/>
  <c r="F77" i="9"/>
  <c r="F79" i="9" s="1"/>
  <c r="E77" i="9"/>
  <c r="E79" i="9" s="1"/>
  <c r="E81" i="9" s="1"/>
  <c r="E83" i="9" s="1"/>
  <c r="D77" i="9"/>
  <c r="F76" i="9"/>
  <c r="E76" i="9"/>
  <c r="D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C50" i="9"/>
  <c r="I50" i="9" s="1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C44" i="9"/>
  <c r="I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E34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D19" i="9" s="1"/>
  <c r="A11" i="9"/>
  <c r="D10" i="9"/>
  <c r="E9" i="9"/>
  <c r="F9" i="9" s="1"/>
  <c r="E8" i="9"/>
  <c r="F8" i="9" s="1"/>
  <c r="F7" i="9"/>
  <c r="E7" i="9"/>
  <c r="A6" i="9"/>
  <c r="A4" i="9"/>
  <c r="A3" i="9"/>
  <c r="A1" i="9"/>
  <c r="F82" i="8"/>
  <c r="E82" i="8"/>
  <c r="D82" i="8"/>
  <c r="F80" i="8"/>
  <c r="E80" i="8"/>
  <c r="D80" i="8"/>
  <c r="F78" i="8"/>
  <c r="E78" i="8"/>
  <c r="D78" i="8"/>
  <c r="F77" i="8"/>
  <c r="F79" i="8" s="1"/>
  <c r="E77" i="8"/>
  <c r="D77" i="8"/>
  <c r="F76" i="8"/>
  <c r="E76" i="8"/>
  <c r="E79" i="8" s="1"/>
  <c r="E81" i="8" s="1"/>
  <c r="E83" i="8" s="1"/>
  <c r="D76" i="8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J44" i="8"/>
  <c r="I44" i="8"/>
  <c r="I43" i="8" s="1"/>
  <c r="C44" i="8"/>
  <c r="K43" i="8"/>
  <c r="K52" i="8" s="1"/>
  <c r="J43" i="8"/>
  <c r="J52" i="8" s="1"/>
  <c r="E43" i="8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E34" i="8"/>
  <c r="E42" i="8" s="1"/>
  <c r="A33" i="8"/>
  <c r="F32" i="8"/>
  <c r="E32" i="8"/>
  <c r="D32" i="8"/>
  <c r="C31" i="8"/>
  <c r="B31" i="8" s="1"/>
  <c r="A26" i="8"/>
  <c r="F25" i="8"/>
  <c r="E25" i="8"/>
  <c r="D25" i="8"/>
  <c r="A20" i="8"/>
  <c r="D19" i="8"/>
  <c r="D11" i="8" s="1"/>
  <c r="F13" i="8"/>
  <c r="E13" i="8"/>
  <c r="D13" i="8"/>
  <c r="F12" i="8"/>
  <c r="E12" i="8"/>
  <c r="E19" i="8" s="1"/>
  <c r="D12" i="8"/>
  <c r="C2" i="8" s="1"/>
  <c r="C12" i="8"/>
  <c r="B12" i="8" s="1"/>
  <c r="A11" i="8"/>
  <c r="D10" i="8"/>
  <c r="F9" i="8"/>
  <c r="E9" i="8"/>
  <c r="F8" i="8"/>
  <c r="E8" i="8"/>
  <c r="C8" i="8"/>
  <c r="B8" i="8" s="1"/>
  <c r="E7" i="8"/>
  <c r="A6" i="8"/>
  <c r="A4" i="8"/>
  <c r="A3" i="8"/>
  <c r="A1" i="8"/>
  <c r="F82" i="7"/>
  <c r="E82" i="7"/>
  <c r="D82" i="7"/>
  <c r="F80" i="7"/>
  <c r="E80" i="7"/>
  <c r="D80" i="7"/>
  <c r="E79" i="7"/>
  <c r="E34" i="7" s="1"/>
  <c r="E42" i="7" s="1"/>
  <c r="F78" i="7"/>
  <c r="E78" i="7"/>
  <c r="D78" i="7"/>
  <c r="F77" i="7"/>
  <c r="E77" i="7"/>
  <c r="D77" i="7"/>
  <c r="D79" i="7" s="1"/>
  <c r="D81" i="7" s="1"/>
  <c r="D83" i="7" s="1"/>
  <c r="F76" i="7"/>
  <c r="F79" i="7" s="1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J44" i="7"/>
  <c r="I44" i="7"/>
  <c r="C44" i="7"/>
  <c r="I43" i="7"/>
  <c r="C43" i="7"/>
  <c r="E41" i="7"/>
  <c r="D41" i="7"/>
  <c r="F40" i="7"/>
  <c r="E40" i="7"/>
  <c r="D40" i="7"/>
  <c r="E39" i="7"/>
  <c r="D39" i="7"/>
  <c r="F38" i="7"/>
  <c r="E38" i="7"/>
  <c r="D38" i="7"/>
  <c r="E37" i="7"/>
  <c r="D37" i="7"/>
  <c r="F36" i="7"/>
  <c r="E36" i="7"/>
  <c r="D36" i="7"/>
  <c r="F35" i="7"/>
  <c r="E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D19" i="7" s="1"/>
  <c r="D11" i="7" s="1"/>
  <c r="F12" i="7"/>
  <c r="E12" i="7"/>
  <c r="E19" i="7" s="1"/>
  <c r="E11" i="7" s="1"/>
  <c r="D12" i="7"/>
  <c r="A11" i="7"/>
  <c r="D10" i="7"/>
  <c r="E9" i="7"/>
  <c r="F9" i="7" s="1"/>
  <c r="E8" i="7"/>
  <c r="F8" i="7" s="1"/>
  <c r="E7" i="7"/>
  <c r="D6" i="7"/>
  <c r="A6" i="7"/>
  <c r="A4" i="7"/>
  <c r="A3" i="7"/>
  <c r="C2" i="7"/>
  <c r="A1" i="7"/>
  <c r="F82" i="6"/>
  <c r="E82" i="6"/>
  <c r="D82" i="6"/>
  <c r="D41" i="6" s="1"/>
  <c r="F80" i="6"/>
  <c r="E80" i="6"/>
  <c r="E36" i="6" s="1"/>
  <c r="D80" i="6"/>
  <c r="D36" i="6" s="1"/>
  <c r="F79" i="6"/>
  <c r="F81" i="6" s="1"/>
  <c r="F83" i="6" s="1"/>
  <c r="E79" i="6"/>
  <c r="F78" i="6"/>
  <c r="E78" i="6"/>
  <c r="D78" i="6"/>
  <c r="F77" i="6"/>
  <c r="E77" i="6"/>
  <c r="D77" i="6"/>
  <c r="C77" i="6"/>
  <c r="B77" i="6" s="1"/>
  <c r="F76" i="6"/>
  <c r="E76" i="6"/>
  <c r="D76" i="6"/>
  <c r="B70" i="6"/>
  <c r="B69" i="6"/>
  <c r="B68" i="6"/>
  <c r="B67" i="6"/>
  <c r="B66" i="6"/>
  <c r="B65" i="6"/>
  <c r="C61" i="6"/>
  <c r="B61" i="6" s="1"/>
  <c r="C59" i="6"/>
  <c r="B59" i="6" s="1"/>
  <c r="A58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B50" i="6"/>
  <c r="K49" i="6"/>
  <c r="J49" i="6"/>
  <c r="I49" i="6"/>
  <c r="C49" i="6"/>
  <c r="K48" i="6"/>
  <c r="J48" i="6"/>
  <c r="I48" i="6"/>
  <c r="C48" i="6"/>
  <c r="K47" i="6"/>
  <c r="K43" i="6" s="1"/>
  <c r="J47" i="6"/>
  <c r="I47" i="6"/>
  <c r="C47" i="6"/>
  <c r="B47" i="6"/>
  <c r="K46" i="6"/>
  <c r="J46" i="6"/>
  <c r="I46" i="6"/>
  <c r="C46" i="6"/>
  <c r="K45" i="6"/>
  <c r="J45" i="6"/>
  <c r="J43" i="6" s="1"/>
  <c r="I45" i="6"/>
  <c r="C45" i="6"/>
  <c r="A45" i="6"/>
  <c r="K44" i="6"/>
  <c r="J44" i="6"/>
  <c r="I44" i="6"/>
  <c r="C44" i="6"/>
  <c r="C43" i="6"/>
  <c r="F41" i="6"/>
  <c r="E41" i="6"/>
  <c r="F40" i="6"/>
  <c r="F39" i="6"/>
  <c r="E39" i="6"/>
  <c r="D39" i="6"/>
  <c r="A39" i="6"/>
  <c r="F38" i="6"/>
  <c r="D38" i="6"/>
  <c r="F37" i="6"/>
  <c r="E37" i="6"/>
  <c r="D37" i="6"/>
  <c r="F36" i="6"/>
  <c r="C36" i="6"/>
  <c r="B36" i="6" s="1"/>
  <c r="F35" i="6"/>
  <c r="E35" i="6"/>
  <c r="D35" i="6"/>
  <c r="F34" i="6"/>
  <c r="F42" i="6" s="1"/>
  <c r="A33" i="6"/>
  <c r="F32" i="6"/>
  <c r="E32" i="6"/>
  <c r="D32" i="6"/>
  <c r="A26" i="6"/>
  <c r="F25" i="6"/>
  <c r="E25" i="6"/>
  <c r="D25" i="6"/>
  <c r="C21" i="6"/>
  <c r="B21" i="6" s="1"/>
  <c r="D20" i="6"/>
  <c r="A20" i="6"/>
  <c r="D19" i="6"/>
  <c r="D11" i="6" s="1"/>
  <c r="C15" i="6"/>
  <c r="B15" i="6" s="1"/>
  <c r="F13" i="6"/>
  <c r="F19" i="6" s="1"/>
  <c r="F11" i="6" s="1"/>
  <c r="E13" i="6"/>
  <c r="D13" i="6"/>
  <c r="A13" i="6"/>
  <c r="F12" i="6"/>
  <c r="E12" i="6"/>
  <c r="E19" i="6" s="1"/>
  <c r="E11" i="6" s="1"/>
  <c r="D12" i="6"/>
  <c r="C2" i="6" s="1"/>
  <c r="C12" i="6"/>
  <c r="B12" i="6" s="1"/>
  <c r="A11" i="6"/>
  <c r="D10" i="6"/>
  <c r="D6" i="6" s="1"/>
  <c r="E9" i="6"/>
  <c r="F9" i="6" s="1"/>
  <c r="F8" i="6"/>
  <c r="E8" i="6"/>
  <c r="C8" i="6"/>
  <c r="B8" i="6"/>
  <c r="E7" i="6"/>
  <c r="A6" i="6"/>
  <c r="A4" i="6"/>
  <c r="A3" i="6"/>
  <c r="A1" i="6"/>
  <c r="A83" i="5"/>
  <c r="F82" i="5"/>
  <c r="E82" i="5"/>
  <c r="D82" i="5"/>
  <c r="F80" i="5"/>
  <c r="F36" i="5" s="1"/>
  <c r="E80" i="5"/>
  <c r="E35" i="5" s="1"/>
  <c r="D80" i="5"/>
  <c r="E79" i="5"/>
  <c r="A79" i="5"/>
  <c r="F78" i="5"/>
  <c r="E78" i="5"/>
  <c r="D78" i="5"/>
  <c r="F77" i="5"/>
  <c r="E77" i="5"/>
  <c r="D77" i="5"/>
  <c r="D79" i="5" s="1"/>
  <c r="F76" i="5"/>
  <c r="E76" i="5"/>
  <c r="D76" i="5"/>
  <c r="A76" i="5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I43" i="5" s="1"/>
  <c r="C48" i="5"/>
  <c r="A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C44" i="5"/>
  <c r="C43" i="5"/>
  <c r="D41" i="5"/>
  <c r="E40" i="5"/>
  <c r="D40" i="5"/>
  <c r="D39" i="5"/>
  <c r="E38" i="5"/>
  <c r="D38" i="5"/>
  <c r="D37" i="5"/>
  <c r="E36" i="5"/>
  <c r="D36" i="5"/>
  <c r="F35" i="5"/>
  <c r="D35" i="5"/>
  <c r="A33" i="5"/>
  <c r="F32" i="5"/>
  <c r="E32" i="5"/>
  <c r="D32" i="5"/>
  <c r="A26" i="5"/>
  <c r="F25" i="5"/>
  <c r="E25" i="5"/>
  <c r="E20" i="5" s="1"/>
  <c r="D25" i="5"/>
  <c r="F20" i="5"/>
  <c r="D20" i="5"/>
  <c r="A20" i="5"/>
  <c r="F19" i="5"/>
  <c r="F11" i="5" s="1"/>
  <c r="E19" i="5"/>
  <c r="E11" i="5" s="1"/>
  <c r="F13" i="5"/>
  <c r="E13" i="5"/>
  <c r="D13" i="5"/>
  <c r="F12" i="5"/>
  <c r="E12" i="5"/>
  <c r="D12" i="5"/>
  <c r="A12" i="5"/>
  <c r="A11" i="5"/>
  <c r="D10" i="5"/>
  <c r="E9" i="5"/>
  <c r="F9" i="5" s="1"/>
  <c r="E8" i="5"/>
  <c r="F8" i="5" s="1"/>
  <c r="E7" i="5"/>
  <c r="A7" i="5"/>
  <c r="D6" i="5"/>
  <c r="A6" i="5"/>
  <c r="A4" i="5"/>
  <c r="A3" i="5"/>
  <c r="A1" i="5"/>
  <c r="A83" i="4"/>
  <c r="F82" i="4"/>
  <c r="E82" i="4"/>
  <c r="E39" i="4" s="1"/>
  <c r="D82" i="4"/>
  <c r="F81" i="4"/>
  <c r="F83" i="4" s="1"/>
  <c r="F80" i="4"/>
  <c r="E80" i="4"/>
  <c r="E36" i="4" s="1"/>
  <c r="D80" i="4"/>
  <c r="D36" i="4" s="1"/>
  <c r="A79" i="4"/>
  <c r="F78" i="4"/>
  <c r="E78" i="4"/>
  <c r="D78" i="4"/>
  <c r="F77" i="4"/>
  <c r="F79" i="4" s="1"/>
  <c r="F34" i="4" s="1"/>
  <c r="F42" i="4" s="1"/>
  <c r="F33" i="4" s="1"/>
  <c r="E77" i="4"/>
  <c r="D77" i="4"/>
  <c r="F76" i="4"/>
  <c r="E76" i="4"/>
  <c r="E79" i="4" s="1"/>
  <c r="D76" i="4"/>
  <c r="D79" i="4" s="1"/>
  <c r="B70" i="4"/>
  <c r="B69" i="4"/>
  <c r="B68" i="4"/>
  <c r="B67" i="4"/>
  <c r="B66" i="4"/>
  <c r="B65" i="4"/>
  <c r="A62" i="4"/>
  <c r="A58" i="4"/>
  <c r="F55" i="4"/>
  <c r="E55" i="4"/>
  <c r="D55" i="4"/>
  <c r="A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J43" i="4" s="1"/>
  <c r="J52" i="4" s="1"/>
  <c r="I45" i="4"/>
  <c r="C45" i="4"/>
  <c r="A45" i="4"/>
  <c r="K44" i="4"/>
  <c r="K43" i="4" s="1"/>
  <c r="J44" i="4"/>
  <c r="I44" i="4"/>
  <c r="C44" i="4"/>
  <c r="C43" i="4"/>
  <c r="F41" i="4"/>
  <c r="D41" i="4"/>
  <c r="F40" i="4"/>
  <c r="D40" i="4"/>
  <c r="F39" i="4"/>
  <c r="D39" i="4"/>
  <c r="A39" i="4"/>
  <c r="F38" i="4"/>
  <c r="D38" i="4"/>
  <c r="F37" i="4"/>
  <c r="D37" i="4"/>
  <c r="A37" i="4"/>
  <c r="F36" i="4"/>
  <c r="F35" i="4"/>
  <c r="E35" i="4"/>
  <c r="D35" i="4"/>
  <c r="A33" i="4"/>
  <c r="F32" i="4"/>
  <c r="E32" i="4"/>
  <c r="D32" i="4"/>
  <c r="A31" i="4"/>
  <c r="A30" i="4"/>
  <c r="A27" i="4"/>
  <c r="A26" i="4"/>
  <c r="F25" i="4"/>
  <c r="E25" i="4"/>
  <c r="D25" i="4"/>
  <c r="A23" i="4"/>
  <c r="A22" i="4"/>
  <c r="F20" i="4"/>
  <c r="E20" i="4"/>
  <c r="D20" i="4"/>
  <c r="A20" i="4"/>
  <c r="D19" i="4"/>
  <c r="A17" i="4"/>
  <c r="A16" i="4"/>
  <c r="F13" i="4"/>
  <c r="E13" i="4"/>
  <c r="D13" i="4"/>
  <c r="A13" i="4"/>
  <c r="F12" i="4"/>
  <c r="F19" i="4" s="1"/>
  <c r="F11" i="4" s="1"/>
  <c r="E12" i="4"/>
  <c r="D12" i="4"/>
  <c r="D11" i="4"/>
  <c r="A11" i="4"/>
  <c r="D10" i="4"/>
  <c r="D6" i="4" s="1"/>
  <c r="F9" i="4"/>
  <c r="E9" i="4"/>
  <c r="A9" i="4"/>
  <c r="F8" i="4"/>
  <c r="E8" i="4"/>
  <c r="A8" i="4"/>
  <c r="E7" i="4"/>
  <c r="A6" i="4"/>
  <c r="A4" i="4"/>
  <c r="A3" i="4"/>
  <c r="A1" i="4"/>
  <c r="A70" i="3"/>
  <c r="A83" i="6" s="1"/>
  <c r="A69" i="3"/>
  <c r="A68" i="3"/>
  <c r="A67" i="3"/>
  <c r="A66" i="3"/>
  <c r="A79" i="6" s="1"/>
  <c r="A65" i="3"/>
  <c r="F64" i="3"/>
  <c r="A64" i="3"/>
  <c r="A63" i="3"/>
  <c r="A62" i="3"/>
  <c r="A62" i="6" s="1"/>
  <c r="A61" i="3"/>
  <c r="A60" i="3"/>
  <c r="F59" i="3"/>
  <c r="A59" i="3"/>
  <c r="A58" i="3"/>
  <c r="A57" i="3"/>
  <c r="A56" i="3"/>
  <c r="A55" i="3"/>
  <c r="A52" i="3"/>
  <c r="A51" i="3"/>
  <c r="F50" i="3"/>
  <c r="A50" i="3"/>
  <c r="A49" i="3"/>
  <c r="A48" i="3"/>
  <c r="A47" i="3"/>
  <c r="A47" i="4" s="1"/>
  <c r="A46" i="3"/>
  <c r="J45" i="3"/>
  <c r="A45" i="3"/>
  <c r="A44" i="3"/>
  <c r="H43" i="3"/>
  <c r="A43" i="3"/>
  <c r="A41" i="3"/>
  <c r="A40" i="3"/>
  <c r="A40" i="7" s="1"/>
  <c r="A39" i="3"/>
  <c r="A38" i="3"/>
  <c r="A38" i="5" s="1"/>
  <c r="A37" i="3"/>
  <c r="A36" i="3"/>
  <c r="A35" i="3"/>
  <c r="J34" i="3"/>
  <c r="A34" i="3"/>
  <c r="C33" i="3"/>
  <c r="H31" i="3"/>
  <c r="A31" i="3"/>
  <c r="A30" i="3"/>
  <c r="A30" i="6" s="1"/>
  <c r="A29" i="3"/>
  <c r="A28" i="3"/>
  <c r="A27" i="3"/>
  <c r="C26" i="3"/>
  <c r="A24" i="3"/>
  <c r="A23" i="3"/>
  <c r="A22" i="3"/>
  <c r="A21" i="3"/>
  <c r="C20" i="3"/>
  <c r="F20" i="8" s="1"/>
  <c r="A18" i="3"/>
  <c r="A17" i="3"/>
  <c r="A16" i="3"/>
  <c r="A16" i="6" s="1"/>
  <c r="A15" i="3"/>
  <c r="A14" i="3"/>
  <c r="A13" i="3"/>
  <c r="H12" i="3"/>
  <c r="A12" i="3"/>
  <c r="A12" i="7" s="1"/>
  <c r="C11" i="3"/>
  <c r="E11" i="8" s="1"/>
  <c r="J9" i="3"/>
  <c r="A9" i="3"/>
  <c r="H8" i="3"/>
  <c r="F8" i="3"/>
  <c r="A8" i="3"/>
  <c r="A7" i="3"/>
  <c r="A7" i="7" s="1"/>
  <c r="C6" i="3"/>
  <c r="D6" i="9" s="1"/>
  <c r="J2" i="3"/>
  <c r="H2" i="3"/>
  <c r="G2" i="3"/>
  <c r="F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J16" i="2" s="1" a="1"/>
  <c r="AJ16" i="2" s="1"/>
  <c r="A18" i="1"/>
  <c r="A15" i="2" s="1"/>
  <c r="AX15" i="2" s="1" a="1"/>
  <c r="AX15" i="2" s="1"/>
  <c r="A17" i="1"/>
  <c r="A14" i="2" s="1"/>
  <c r="A16" i="1"/>
  <c r="A13" i="2" s="1"/>
  <c r="BH13" i="2" s="1" a="1"/>
  <c r="BH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F9" i="2" s="1" a="1"/>
  <c r="BF9" i="2" s="1"/>
  <c r="AM11" i="1"/>
  <c r="AB11" i="1"/>
  <c r="G11" i="1"/>
  <c r="A11" i="1"/>
  <c r="A8" i="2" s="1"/>
  <c r="A10" i="1"/>
  <c r="A7" i="2" s="1"/>
  <c r="AK9" i="1"/>
  <c r="Z9" i="1"/>
  <c r="I9" i="1"/>
  <c r="F9" i="1"/>
  <c r="A9" i="1"/>
  <c r="A6" i="2" s="1"/>
  <c r="N8" i="1"/>
  <c r="A8" i="1"/>
  <c r="A5" i="2" s="1"/>
  <c r="BE7" i="1"/>
  <c r="AZ7" i="1"/>
  <c r="AR7" i="1"/>
  <c r="N7" i="1"/>
  <c r="F7" i="1"/>
  <c r="A7" i="1"/>
  <c r="A4" i="2" s="1"/>
  <c r="N6" i="1"/>
  <c r="A6" i="1"/>
  <c r="A3" i="2" s="1"/>
  <c r="N5" i="1"/>
  <c r="A5" i="1"/>
  <c r="H6" i="2" l="1" a="1"/>
  <c r="H6" i="2" s="1"/>
  <c r="AI6" i="2" a="1"/>
  <c r="AI6" i="2" s="1"/>
  <c r="Y6" i="2" a="1"/>
  <c r="Y6" i="2" s="1"/>
  <c r="E6" i="2" a="1"/>
  <c r="E6" i="2" s="1"/>
  <c r="M5" i="2" a="1"/>
  <c r="M5" i="2" s="1"/>
  <c r="M3" i="2" a="1"/>
  <c r="M3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AO12" i="2" a="1"/>
  <c r="AO12" i="2" s="1"/>
  <c r="AK12" i="2" a="1"/>
  <c r="AK12" i="2" s="1"/>
  <c r="AG12" i="2" a="1"/>
  <c r="AG12" i="2" s="1"/>
  <c r="AC12" i="2" a="1"/>
  <c r="AC12" i="2" s="1"/>
  <c r="Y12" i="2" a="1"/>
  <c r="Y12" i="2" s="1"/>
  <c r="U12" i="2" a="1"/>
  <c r="U12" i="2" s="1"/>
  <c r="Q12" i="2" a="1"/>
  <c r="Q12" i="2" s="1"/>
  <c r="M12" i="2" a="1"/>
  <c r="M12" i="2" s="1"/>
  <c r="I12" i="2" a="1"/>
  <c r="I12" i="2" s="1"/>
  <c r="E12" i="2" a="1"/>
  <c r="E12" i="2" s="1"/>
  <c r="AM12" i="2" a="1"/>
  <c r="AM12" i="2" s="1"/>
  <c r="AI12" i="2" a="1"/>
  <c r="AI12" i="2" s="1"/>
  <c r="AE12" i="2" a="1"/>
  <c r="AE12" i="2" s="1"/>
  <c r="AA12" i="2" a="1"/>
  <c r="AA12" i="2" s="1"/>
  <c r="W12" i="2" a="1"/>
  <c r="W12" i="2" s="1"/>
  <c r="S12" i="2" a="1"/>
  <c r="S12" i="2" s="1"/>
  <c r="O12" i="2" a="1"/>
  <c r="O12" i="2" s="1"/>
  <c r="K12" i="2" a="1"/>
  <c r="K12" i="2" s="1"/>
  <c r="G12" i="2" a="1"/>
  <c r="G12" i="2" s="1"/>
  <c r="C12" i="2" a="1"/>
  <c r="C12" i="2" s="1"/>
  <c r="AW4" i="2" a="1"/>
  <c r="AW4" i="2" s="1"/>
  <c r="M4" i="2" a="1"/>
  <c r="M4" i="2" s="1"/>
  <c r="E4" i="2" a="1"/>
  <c r="E4" i="2" s="1"/>
  <c r="BB4" i="2" a="1"/>
  <c r="BB4" i="2" s="1"/>
  <c r="AP4" i="2" a="1"/>
  <c r="AP4" i="2" s="1"/>
  <c r="AA8" i="2" a="1"/>
  <c r="AA8" i="2" s="1"/>
  <c r="F8" i="2" a="1"/>
  <c r="F8" i="2" s="1"/>
  <c r="AK8" i="2" a="1"/>
  <c r="AK8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H10" i="2" a="1"/>
  <c r="H10" i="2" s="1"/>
  <c r="E10" i="2" a="1"/>
  <c r="E10" i="2" s="1"/>
  <c r="BH10" i="2" a="1"/>
  <c r="BH10" i="2" s="1"/>
  <c r="BD10" i="2" a="1"/>
  <c r="BD10" i="2" s="1"/>
  <c r="AZ10" i="2" a="1"/>
  <c r="AZ10" i="2" s="1"/>
  <c r="AV10" i="2" a="1"/>
  <c r="AV10" i="2" s="1"/>
  <c r="AR10" i="2" a="1"/>
  <c r="AR10" i="2" s="1"/>
  <c r="AN10" i="2" a="1"/>
  <c r="AN10" i="2" s="1"/>
  <c r="AJ10" i="2" a="1"/>
  <c r="AJ10" i="2" s="1"/>
  <c r="AF10" i="2" a="1"/>
  <c r="AF10" i="2" s="1"/>
  <c r="AB10" i="2" a="1"/>
  <c r="AB10" i="2" s="1"/>
  <c r="X10" i="2" a="1"/>
  <c r="X10" i="2" s="1"/>
  <c r="T10" i="2" a="1"/>
  <c r="T10" i="2" s="1"/>
  <c r="P10" i="2" a="1"/>
  <c r="P10" i="2" s="1"/>
  <c r="J10" i="2" a="1"/>
  <c r="J10" i="2" s="1"/>
  <c r="G10" i="2" a="1"/>
  <c r="G10" i="2" s="1"/>
  <c r="B10" i="2" a="1"/>
  <c r="B10" i="2" s="1"/>
  <c r="L10" i="2" a="1"/>
  <c r="L10" i="2" s="1"/>
  <c r="I10" i="2" a="1"/>
  <c r="I10" i="2" s="1"/>
  <c r="D10" i="2" a="1"/>
  <c r="D10" i="2" s="1"/>
  <c r="BF10" i="2" a="1"/>
  <c r="BF10" i="2" s="1"/>
  <c r="BB10" i="2" a="1"/>
  <c r="BB10" i="2" s="1"/>
  <c r="AX10" i="2" a="1"/>
  <c r="AX10" i="2" s="1"/>
  <c r="AT10" i="2" a="1"/>
  <c r="AT10" i="2" s="1"/>
  <c r="AP10" i="2" a="1"/>
  <c r="AP10" i="2" s="1"/>
  <c r="AL10" i="2" a="1"/>
  <c r="AL10" i="2" s="1"/>
  <c r="AH10" i="2" a="1"/>
  <c r="AH10" i="2" s="1"/>
  <c r="AD10" i="2" a="1"/>
  <c r="AD10" i="2" s="1"/>
  <c r="Z10" i="2" a="1"/>
  <c r="Z10" i="2" s="1"/>
  <c r="V10" i="2" a="1"/>
  <c r="V10" i="2" s="1"/>
  <c r="R10" i="2" a="1"/>
  <c r="R10" i="2" s="1"/>
  <c r="N10" i="2" a="1"/>
  <c r="N10" i="2" s="1"/>
  <c r="K10" i="2" a="1"/>
  <c r="K10" i="2" s="1"/>
  <c r="F10" i="2" a="1"/>
  <c r="F10" i="2" s="1"/>
  <c r="C10" i="2" a="1"/>
  <c r="C10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E11" i="2" a="1"/>
  <c r="BE11" i="2" s="1"/>
  <c r="BA11" i="2" a="1"/>
  <c r="BA11" i="2" s="1"/>
  <c r="AW11" i="2" a="1"/>
  <c r="AW11" i="2" s="1"/>
  <c r="AS11" i="2" a="1"/>
  <c r="AS11" i="2" s="1"/>
  <c r="AO11" i="2" a="1"/>
  <c r="AO11" i="2" s="1"/>
  <c r="AK11" i="2" a="1"/>
  <c r="AK11" i="2" s="1"/>
  <c r="AG11" i="2" a="1"/>
  <c r="AG11" i="2" s="1"/>
  <c r="AC11" i="2" a="1"/>
  <c r="AC11" i="2" s="1"/>
  <c r="Y11" i="2" a="1"/>
  <c r="Y11" i="2" s="1"/>
  <c r="U11" i="2" a="1"/>
  <c r="U11" i="2" s="1"/>
  <c r="Q11" i="2" a="1"/>
  <c r="Q11" i="2" s="1"/>
  <c r="M11" i="2" a="1"/>
  <c r="M11" i="2" s="1"/>
  <c r="I11" i="2" a="1"/>
  <c r="I11" i="2" s="1"/>
  <c r="E11" i="2" a="1"/>
  <c r="E11" i="2" s="1"/>
  <c r="BG11" i="2" a="1"/>
  <c r="BG11" i="2" s="1"/>
  <c r="BC11" i="2" a="1"/>
  <c r="BC11" i="2" s="1"/>
  <c r="AY11" i="2" a="1"/>
  <c r="AY11" i="2" s="1"/>
  <c r="AU11" i="2" a="1"/>
  <c r="AU11" i="2" s="1"/>
  <c r="AQ11" i="2" a="1"/>
  <c r="AQ11" i="2" s="1"/>
  <c r="AM11" i="2" a="1"/>
  <c r="AM11" i="2" s="1"/>
  <c r="AI11" i="2" a="1"/>
  <c r="AI11" i="2" s="1"/>
  <c r="AE11" i="2" a="1"/>
  <c r="AE11" i="2" s="1"/>
  <c r="AA11" i="2" a="1"/>
  <c r="AA11" i="2" s="1"/>
  <c r="W11" i="2" a="1"/>
  <c r="W11" i="2" s="1"/>
  <c r="S11" i="2" a="1"/>
  <c r="S11" i="2" s="1"/>
  <c r="O11" i="2" a="1"/>
  <c r="O11" i="2" s="1"/>
  <c r="K11" i="2" a="1"/>
  <c r="K11" i="2" s="1"/>
  <c r="G11" i="2" a="1"/>
  <c r="G11" i="2" s="1"/>
  <c r="C11" i="2" a="1"/>
  <c r="C11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BA14" i="2" a="1"/>
  <c r="BA14" i="2" s="1"/>
  <c r="AS14" i="2" a="1"/>
  <c r="AS14" i="2" s="1"/>
  <c r="AK14" i="2" a="1"/>
  <c r="AK14" i="2" s="1"/>
  <c r="AC14" i="2" a="1"/>
  <c r="AC14" i="2" s="1"/>
  <c r="U14" i="2" a="1"/>
  <c r="U14" i="2" s="1"/>
  <c r="M14" i="2" a="1"/>
  <c r="M14" i="2" s="1"/>
  <c r="H14" i="2" a="1"/>
  <c r="H14" i="2" s="1"/>
  <c r="F14" i="2" a="1"/>
  <c r="F14" i="2" s="1"/>
  <c r="D14" i="2" a="1"/>
  <c r="D14" i="2" s="1"/>
  <c r="B14" i="2" a="1"/>
  <c r="B14" i="2" s="1"/>
  <c r="BC14" i="2" a="1"/>
  <c r="BC14" i="2" s="1"/>
  <c r="AU14" i="2" a="1"/>
  <c r="AU14" i="2" s="1"/>
  <c r="AM14" i="2" a="1"/>
  <c r="AM14" i="2" s="1"/>
  <c r="AE14" i="2" a="1"/>
  <c r="AE14" i="2" s="1"/>
  <c r="W14" i="2" a="1"/>
  <c r="W14" i="2" s="1"/>
  <c r="O14" i="2" a="1"/>
  <c r="O14" i="2" s="1"/>
  <c r="BE14" i="2" a="1"/>
  <c r="BE14" i="2" s="1"/>
  <c r="AW14" i="2" a="1"/>
  <c r="AW14" i="2" s="1"/>
  <c r="AO14" i="2" a="1"/>
  <c r="AO14" i="2" s="1"/>
  <c r="AG14" i="2" a="1"/>
  <c r="AG14" i="2" s="1"/>
  <c r="Y14" i="2" a="1"/>
  <c r="Y14" i="2" s="1"/>
  <c r="Q14" i="2" a="1"/>
  <c r="Q14" i="2" s="1"/>
  <c r="I14" i="2" a="1"/>
  <c r="I14" i="2" s="1"/>
  <c r="G14" i="2" a="1"/>
  <c r="G14" i="2" s="1"/>
  <c r="E14" i="2" a="1"/>
  <c r="E14" i="2" s="1"/>
  <c r="C14" i="2" a="1"/>
  <c r="C14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A18" i="2" a="1"/>
  <c r="BA18" i="2" s="1"/>
  <c r="AS18" i="2" a="1"/>
  <c r="AS18" i="2" s="1"/>
  <c r="AK18" i="2" a="1"/>
  <c r="AK18" i="2" s="1"/>
  <c r="AC18" i="2" a="1"/>
  <c r="AC18" i="2" s="1"/>
  <c r="U18" i="2" a="1"/>
  <c r="U18" i="2" s="1"/>
  <c r="M18" i="2" a="1"/>
  <c r="M18" i="2" s="1"/>
  <c r="E18" i="2" a="1"/>
  <c r="E18" i="2" s="1"/>
  <c r="BC18" i="2" a="1"/>
  <c r="BC18" i="2" s="1"/>
  <c r="AU18" i="2" a="1"/>
  <c r="AU18" i="2" s="1"/>
  <c r="AM18" i="2" a="1"/>
  <c r="AM18" i="2" s="1"/>
  <c r="AE18" i="2" a="1"/>
  <c r="AE18" i="2" s="1"/>
  <c r="W18" i="2" a="1"/>
  <c r="W18" i="2" s="1"/>
  <c r="O18" i="2" a="1"/>
  <c r="O18" i="2" s="1"/>
  <c r="G18" i="2" a="1"/>
  <c r="G18" i="2" s="1"/>
  <c r="BE18" i="2" a="1"/>
  <c r="BE18" i="2" s="1"/>
  <c r="AW18" i="2" a="1"/>
  <c r="AW18" i="2" s="1"/>
  <c r="AO18" i="2" a="1"/>
  <c r="AO18" i="2" s="1"/>
  <c r="AG18" i="2" a="1"/>
  <c r="AG18" i="2" s="1"/>
  <c r="Y18" i="2" a="1"/>
  <c r="Y18" i="2" s="1"/>
  <c r="Q18" i="2" a="1"/>
  <c r="Q18" i="2" s="1"/>
  <c r="I18" i="2" a="1"/>
  <c r="I18" i="2" s="1"/>
  <c r="BG18" i="2" a="1"/>
  <c r="BG18" i="2" s="1"/>
  <c r="AY18" i="2" a="1"/>
  <c r="AY18" i="2" s="1"/>
  <c r="AQ18" i="2" a="1"/>
  <c r="AQ18" i="2" s="1"/>
  <c r="AI18" i="2" a="1"/>
  <c r="AI18" i="2" s="1"/>
  <c r="AA18" i="2" a="1"/>
  <c r="AA18" i="2" s="1"/>
  <c r="S18" i="2" a="1"/>
  <c r="S18" i="2" s="1"/>
  <c r="K18" i="2" a="1"/>
  <c r="K18" i="2" s="1"/>
  <c r="C18" i="2" a="1"/>
  <c r="C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A22" i="2" a="1"/>
  <c r="BA22" i="2" s="1"/>
  <c r="AS22" i="2" a="1"/>
  <c r="AS22" i="2" s="1"/>
  <c r="AK22" i="2" a="1"/>
  <c r="AK22" i="2" s="1"/>
  <c r="AC22" i="2" a="1"/>
  <c r="AC22" i="2" s="1"/>
  <c r="U22" i="2" a="1"/>
  <c r="U22" i="2" s="1"/>
  <c r="M22" i="2" a="1"/>
  <c r="M22" i="2" s="1"/>
  <c r="E22" i="2" a="1"/>
  <c r="E22" i="2" s="1"/>
  <c r="BE22" i="2" a="1"/>
  <c r="BE22" i="2" s="1"/>
  <c r="AW22" i="2" a="1"/>
  <c r="AW22" i="2" s="1"/>
  <c r="AO22" i="2" a="1"/>
  <c r="AO22" i="2" s="1"/>
  <c r="AG22" i="2" a="1"/>
  <c r="AG22" i="2" s="1"/>
  <c r="Y22" i="2" a="1"/>
  <c r="Y22" i="2" s="1"/>
  <c r="Q22" i="2" a="1"/>
  <c r="Q22" i="2" s="1"/>
  <c r="I22" i="2" a="1"/>
  <c r="I22" i="2" s="1"/>
  <c r="BC22" i="2" a="1"/>
  <c r="BC22" i="2" s="1"/>
  <c r="AM22" i="2" a="1"/>
  <c r="AM22" i="2" s="1"/>
  <c r="W22" i="2" a="1"/>
  <c r="W22" i="2" s="1"/>
  <c r="G22" i="2" a="1"/>
  <c r="G22" i="2" s="1"/>
  <c r="BG22" i="2" a="1"/>
  <c r="BG22" i="2" s="1"/>
  <c r="AQ22" i="2" a="1"/>
  <c r="AQ22" i="2" s="1"/>
  <c r="AA22" i="2" a="1"/>
  <c r="AA22" i="2" s="1"/>
  <c r="K22" i="2" a="1"/>
  <c r="K22" i="2" s="1"/>
  <c r="AU22" i="2" a="1"/>
  <c r="AU22" i="2" s="1"/>
  <c r="AE22" i="2" a="1"/>
  <c r="AE22" i="2" s="1"/>
  <c r="O22" i="2" a="1"/>
  <c r="O22" i="2" s="1"/>
  <c r="AY22" i="2" a="1"/>
  <c r="AY22" i="2" s="1"/>
  <c r="AI22" i="2" a="1"/>
  <c r="AI22" i="2" s="1"/>
  <c r="S22" i="2" a="1"/>
  <c r="S22" i="2" s="1"/>
  <c r="C22" i="2" a="1"/>
  <c r="C22" i="2" s="1"/>
  <c r="BD26" i="2" a="1"/>
  <c r="BD26" i="2" s="1"/>
  <c r="BA26" i="2" a="1"/>
  <c r="BA26" i="2" s="1"/>
  <c r="AV26" i="2" a="1"/>
  <c r="AV26" i="2" s="1"/>
  <c r="AS26" i="2" a="1"/>
  <c r="AS26" i="2" s="1"/>
  <c r="AN26" i="2" a="1"/>
  <c r="AN26" i="2" s="1"/>
  <c r="AK26" i="2" a="1"/>
  <c r="AK26" i="2" s="1"/>
  <c r="AF26" i="2" a="1"/>
  <c r="AF26" i="2" s="1"/>
  <c r="AC26" i="2" a="1"/>
  <c r="AC26" i="2" s="1"/>
  <c r="X26" i="2" a="1"/>
  <c r="X26" i="2" s="1"/>
  <c r="U26" i="2" a="1"/>
  <c r="U26" i="2" s="1"/>
  <c r="P26" i="2" a="1"/>
  <c r="P26" i="2" s="1"/>
  <c r="M26" i="2" a="1"/>
  <c r="M26" i="2" s="1"/>
  <c r="H26" i="2" a="1"/>
  <c r="H26" i="2" s="1"/>
  <c r="E26" i="2" a="1"/>
  <c r="E26" i="2" s="1"/>
  <c r="BH26" i="2" a="1"/>
  <c r="BH26" i="2" s="1"/>
  <c r="AW26" i="2" a="1"/>
  <c r="AW26" i="2" s="1"/>
  <c r="AT26" i="2" a="1"/>
  <c r="AT26" i="2" s="1"/>
  <c r="AP26" i="2" a="1"/>
  <c r="AP26" i="2" s="1"/>
  <c r="AI26" i="2" a="1"/>
  <c r="AI26" i="2" s="1"/>
  <c r="AE26" i="2" a="1"/>
  <c r="AE26" i="2" s="1"/>
  <c r="AB26" i="2" a="1"/>
  <c r="AB26" i="2" s="1"/>
  <c r="Q26" i="2" a="1"/>
  <c r="Q26" i="2" s="1"/>
  <c r="N26" i="2" a="1"/>
  <c r="N26" i="2" s="1"/>
  <c r="J26" i="2" a="1"/>
  <c r="J26" i="2" s="1"/>
  <c r="C26" i="2" a="1"/>
  <c r="C26" i="2" s="1"/>
  <c r="BG26" i="2" a="1"/>
  <c r="BG26" i="2" s="1"/>
  <c r="BC26" i="2" a="1"/>
  <c r="BC26" i="2" s="1"/>
  <c r="AZ26" i="2" a="1"/>
  <c r="AZ26" i="2" s="1"/>
  <c r="AO26" i="2" a="1"/>
  <c r="AO26" i="2" s="1"/>
  <c r="AL26" i="2" a="1"/>
  <c r="AL26" i="2" s="1"/>
  <c r="AH26" i="2" a="1"/>
  <c r="AH26" i="2" s="1"/>
  <c r="AA26" i="2" a="1"/>
  <c r="AA26" i="2" s="1"/>
  <c r="W26" i="2" a="1"/>
  <c r="W26" i="2" s="1"/>
  <c r="T26" i="2" a="1"/>
  <c r="T26" i="2" s="1"/>
  <c r="I26" i="2" a="1"/>
  <c r="I26" i="2" s="1"/>
  <c r="F26" i="2" a="1"/>
  <c r="F26" i="2" s="1"/>
  <c r="B26" i="2" a="1"/>
  <c r="B26" i="2" s="1"/>
  <c r="BF26" i="2" a="1"/>
  <c r="BF26" i="2" s="1"/>
  <c r="AY26" i="2" a="1"/>
  <c r="AY26" i="2" s="1"/>
  <c r="AU26" i="2" a="1"/>
  <c r="AU26" i="2" s="1"/>
  <c r="AR26" i="2" a="1"/>
  <c r="AR26" i="2" s="1"/>
  <c r="AG26" i="2" a="1"/>
  <c r="AG26" i="2" s="1"/>
  <c r="AD26" i="2" a="1"/>
  <c r="AD26" i="2" s="1"/>
  <c r="Z26" i="2" a="1"/>
  <c r="Z26" i="2" s="1"/>
  <c r="S26" i="2" a="1"/>
  <c r="S26" i="2" s="1"/>
  <c r="O26" i="2" a="1"/>
  <c r="O26" i="2" s="1"/>
  <c r="L26" i="2" a="1"/>
  <c r="L26" i="2" s="1"/>
  <c r="BE26" i="2" a="1"/>
  <c r="BE26" i="2" s="1"/>
  <c r="BB26" i="2" a="1"/>
  <c r="BB26" i="2" s="1"/>
  <c r="AX26" i="2" a="1"/>
  <c r="AX26" i="2" s="1"/>
  <c r="AQ26" i="2" a="1"/>
  <c r="AQ26" i="2" s="1"/>
  <c r="AM26" i="2" a="1"/>
  <c r="AM26" i="2" s="1"/>
  <c r="AJ26" i="2" a="1"/>
  <c r="AJ26" i="2" s="1"/>
  <c r="Y26" i="2" a="1"/>
  <c r="Y26" i="2" s="1"/>
  <c r="V26" i="2" a="1"/>
  <c r="V26" i="2" s="1"/>
  <c r="R26" i="2" a="1"/>
  <c r="R26" i="2" s="1"/>
  <c r="K26" i="2" a="1"/>
  <c r="K26" i="2" s="1"/>
  <c r="G26" i="2" a="1"/>
  <c r="G26" i="2" s="1"/>
  <c r="D26" i="2" a="1"/>
  <c r="D26" i="2" s="1"/>
  <c r="BF30" i="2" a="1"/>
  <c r="BF30" i="2" s="1"/>
  <c r="BC30" i="2" a="1"/>
  <c r="BC30" i="2" s="1"/>
  <c r="AX30" i="2" a="1"/>
  <c r="AX30" i="2" s="1"/>
  <c r="AU30" i="2" a="1"/>
  <c r="AU30" i="2" s="1"/>
  <c r="AP30" i="2" a="1"/>
  <c r="AP30" i="2" s="1"/>
  <c r="AM30" i="2" a="1"/>
  <c r="AM30" i="2" s="1"/>
  <c r="AH30" i="2" a="1"/>
  <c r="AH30" i="2" s="1"/>
  <c r="AE30" i="2" a="1"/>
  <c r="AE30" i="2" s="1"/>
  <c r="Z30" i="2" a="1"/>
  <c r="Z30" i="2" s="1"/>
  <c r="W30" i="2" a="1"/>
  <c r="W30" i="2" s="1"/>
  <c r="R30" i="2" a="1"/>
  <c r="R30" i="2" s="1"/>
  <c r="O30" i="2" a="1"/>
  <c r="O30" i="2" s="1"/>
  <c r="J30" i="2" a="1"/>
  <c r="J30" i="2" s="1"/>
  <c r="G30" i="2" a="1"/>
  <c r="G30" i="2" s="1"/>
  <c r="B30" i="2" a="1"/>
  <c r="B30" i="2" s="1"/>
  <c r="BH30" i="2" a="1"/>
  <c r="BH30" i="2" s="1"/>
  <c r="BE30" i="2" a="1"/>
  <c r="BE30" i="2" s="1"/>
  <c r="AZ30" i="2" a="1"/>
  <c r="AZ30" i="2" s="1"/>
  <c r="AW30" i="2" a="1"/>
  <c r="AW30" i="2" s="1"/>
  <c r="AR30" i="2" a="1"/>
  <c r="AR30" i="2" s="1"/>
  <c r="AO30" i="2" a="1"/>
  <c r="AO30" i="2" s="1"/>
  <c r="AJ30" i="2" a="1"/>
  <c r="AJ30" i="2" s="1"/>
  <c r="AG30" i="2" a="1"/>
  <c r="AG30" i="2" s="1"/>
  <c r="AB30" i="2" a="1"/>
  <c r="AB30" i="2" s="1"/>
  <c r="Y30" i="2" a="1"/>
  <c r="Y30" i="2" s="1"/>
  <c r="T30" i="2" a="1"/>
  <c r="T30" i="2" s="1"/>
  <c r="Q30" i="2" a="1"/>
  <c r="Q30" i="2" s="1"/>
  <c r="L30" i="2" a="1"/>
  <c r="L30" i="2" s="1"/>
  <c r="I30" i="2" a="1"/>
  <c r="I30" i="2" s="1"/>
  <c r="D30" i="2" a="1"/>
  <c r="D30" i="2" s="1"/>
  <c r="BG30" i="2" a="1"/>
  <c r="BG30" i="2" s="1"/>
  <c r="BB30" i="2" a="1"/>
  <c r="BB30" i="2" s="1"/>
  <c r="AY30" i="2" a="1"/>
  <c r="AY30" i="2" s="1"/>
  <c r="AT30" i="2" a="1"/>
  <c r="AT30" i="2" s="1"/>
  <c r="AQ30" i="2" a="1"/>
  <c r="AQ30" i="2" s="1"/>
  <c r="AL30" i="2" a="1"/>
  <c r="AL30" i="2" s="1"/>
  <c r="AI30" i="2" a="1"/>
  <c r="AI30" i="2" s="1"/>
  <c r="AD30" i="2" a="1"/>
  <c r="AD30" i="2" s="1"/>
  <c r="AA30" i="2" a="1"/>
  <c r="AA30" i="2" s="1"/>
  <c r="V30" i="2" a="1"/>
  <c r="V30" i="2" s="1"/>
  <c r="S30" i="2" a="1"/>
  <c r="S30" i="2" s="1"/>
  <c r="N30" i="2" a="1"/>
  <c r="N30" i="2" s="1"/>
  <c r="K30" i="2" a="1"/>
  <c r="K30" i="2" s="1"/>
  <c r="F30" i="2" a="1"/>
  <c r="F30" i="2" s="1"/>
  <c r="C30" i="2" a="1"/>
  <c r="C30" i="2" s="1"/>
  <c r="AN30" i="2" a="1"/>
  <c r="AN30" i="2" s="1"/>
  <c r="AC30" i="2" a="1"/>
  <c r="AC30" i="2" s="1"/>
  <c r="H30" i="2" a="1"/>
  <c r="H30" i="2" s="1"/>
  <c r="AV30" i="2" a="1"/>
  <c r="AV30" i="2" s="1"/>
  <c r="AK30" i="2" a="1"/>
  <c r="AK30" i="2" s="1"/>
  <c r="P30" i="2" a="1"/>
  <c r="P30" i="2" s="1"/>
  <c r="E30" i="2" a="1"/>
  <c r="E30" i="2" s="1"/>
  <c r="BD30" i="2" a="1"/>
  <c r="BD30" i="2" s="1"/>
  <c r="AS30" i="2" a="1"/>
  <c r="AS30" i="2" s="1"/>
  <c r="X30" i="2" a="1"/>
  <c r="X30" i="2" s="1"/>
  <c r="M30" i="2" a="1"/>
  <c r="M30" i="2" s="1"/>
  <c r="BA30" i="2" a="1"/>
  <c r="BA30" i="2" s="1"/>
  <c r="AF30" i="2" a="1"/>
  <c r="AF30" i="2" s="1"/>
  <c r="U30" i="2" a="1"/>
  <c r="U30" i="2" s="1"/>
  <c r="D9" i="2" a="1"/>
  <c r="D9" i="2" s="1"/>
  <c r="L9" i="2" a="1"/>
  <c r="L9" i="2" s="1"/>
  <c r="T9" i="2" a="1"/>
  <c r="T9" i="2" s="1"/>
  <c r="AB9" i="2" a="1"/>
  <c r="AB9" i="2" s="1"/>
  <c r="AJ9" i="2" a="1"/>
  <c r="AJ9" i="2" s="1"/>
  <c r="AR9" i="2" a="1"/>
  <c r="AR9" i="2" s="1"/>
  <c r="AZ9" i="2" a="1"/>
  <c r="AZ9" i="2" s="1"/>
  <c r="BH9" i="2" a="1"/>
  <c r="BH9" i="2" s="1"/>
  <c r="H13" i="2" a="1"/>
  <c r="H13" i="2" s="1"/>
  <c r="P13" i="2" a="1"/>
  <c r="P13" i="2" s="1"/>
  <c r="X13" i="2" a="1"/>
  <c r="X13" i="2" s="1"/>
  <c r="AF13" i="2" a="1"/>
  <c r="AF13" i="2" s="1"/>
  <c r="AN13" i="2" a="1"/>
  <c r="AN13" i="2" s="1"/>
  <c r="AV13" i="2" a="1"/>
  <c r="AV13" i="2" s="1"/>
  <c r="BD13" i="2" a="1"/>
  <c r="BD13" i="2" s="1"/>
  <c r="AI14" i="2" a="1"/>
  <c r="AI14" i="2" s="1"/>
  <c r="R15" i="2" a="1"/>
  <c r="R15" i="2" s="1"/>
  <c r="AC15" i="2" a="1"/>
  <c r="AC15" i="2" s="1"/>
  <c r="L16" i="2" a="1"/>
  <c r="L16" i="2" s="1"/>
  <c r="AR16" i="2" a="1"/>
  <c r="AR16" i="2" s="1"/>
  <c r="BF59" i="2" a="1"/>
  <c r="BF59" i="2" s="1"/>
  <c r="AY59" i="2" a="1"/>
  <c r="AY59" i="2" s="1"/>
  <c r="AU59" i="2" a="1"/>
  <c r="AU59" i="2" s="1"/>
  <c r="AR59" i="2" a="1"/>
  <c r="AR59" i="2" s="1"/>
  <c r="AH59" i="2" a="1"/>
  <c r="AH59" i="2" s="1"/>
  <c r="Z59" i="2" a="1"/>
  <c r="Z59" i="2" s="1"/>
  <c r="R59" i="2" a="1"/>
  <c r="R59" i="2" s="1"/>
  <c r="J59" i="2" a="1"/>
  <c r="J59" i="2" s="1"/>
  <c r="B59" i="2" a="1"/>
  <c r="B59" i="2" s="1"/>
  <c r="BB55" i="2" a="1"/>
  <c r="BB55" i="2" s="1"/>
  <c r="AT55" i="2" a="1"/>
  <c r="AT55" i="2" s="1"/>
  <c r="AL55" i="2" a="1"/>
  <c r="AL55" i="2" s="1"/>
  <c r="AD55" i="2" a="1"/>
  <c r="AD55" i="2" s="1"/>
  <c r="V55" i="2" a="1"/>
  <c r="V55" i="2" s="1"/>
  <c r="N55" i="2" a="1"/>
  <c r="N55" i="2" s="1"/>
  <c r="F55" i="2" a="1"/>
  <c r="F55" i="2" s="1"/>
  <c r="BF51" i="2" a="1"/>
  <c r="BF51" i="2" s="1"/>
  <c r="AX51" i="2" a="1"/>
  <c r="AX51" i="2" s="1"/>
  <c r="AP51" i="2" a="1"/>
  <c r="AP51" i="2" s="1"/>
  <c r="AH51" i="2" a="1"/>
  <c r="AH51" i="2" s="1"/>
  <c r="Z51" i="2" a="1"/>
  <c r="Z51" i="2" s="1"/>
  <c r="R51" i="2" a="1"/>
  <c r="R51" i="2" s="1"/>
  <c r="J51" i="2" a="1"/>
  <c r="J51" i="2" s="1"/>
  <c r="B51" i="2" a="1"/>
  <c r="B51" i="2" s="1"/>
  <c r="BE59" i="2" a="1"/>
  <c r="BE59" i="2" s="1"/>
  <c r="BB59" i="2" a="1"/>
  <c r="BB59" i="2" s="1"/>
  <c r="AX59" i="2" a="1"/>
  <c r="AX59" i="2" s="1"/>
  <c r="AQ59" i="2" a="1"/>
  <c r="AQ59" i="2" s="1"/>
  <c r="AM59" i="2" a="1"/>
  <c r="AM59" i="2" s="1"/>
  <c r="AJ59" i="2" a="1"/>
  <c r="AJ59" i="2" s="1"/>
  <c r="AB59" i="2" a="1"/>
  <c r="AB59" i="2" s="1"/>
  <c r="BH59" i="2" a="1"/>
  <c r="BH59" i="2" s="1"/>
  <c r="AW59" i="2" a="1"/>
  <c r="AW59" i="2" s="1"/>
  <c r="AT59" i="2" a="1"/>
  <c r="AT59" i="2" s="1"/>
  <c r="AP59" i="2" a="1"/>
  <c r="AP59" i="2" s="1"/>
  <c r="AD59" i="2" a="1"/>
  <c r="AD59" i="2" s="1"/>
  <c r="V59" i="2" a="1"/>
  <c r="V59" i="2" s="1"/>
  <c r="N59" i="2" a="1"/>
  <c r="N59" i="2" s="1"/>
  <c r="F59" i="2" a="1"/>
  <c r="F59" i="2" s="1"/>
  <c r="BF58" i="2" a="1"/>
  <c r="BF58" i="2" s="1"/>
  <c r="BA58" i="2" a="1"/>
  <c r="BA58" i="2" s="1"/>
  <c r="AX58" i="2" a="1"/>
  <c r="AX58" i="2" s="1"/>
  <c r="AS58" i="2" a="1"/>
  <c r="AS58" i="2" s="1"/>
  <c r="AP58" i="2" a="1"/>
  <c r="AP58" i="2" s="1"/>
  <c r="AK58" i="2" a="1"/>
  <c r="AK58" i="2" s="1"/>
  <c r="AH58" i="2" a="1"/>
  <c r="AH58" i="2" s="1"/>
  <c r="AC58" i="2" a="1"/>
  <c r="AC58" i="2" s="1"/>
  <c r="Z58" i="2" a="1"/>
  <c r="Z58" i="2" s="1"/>
  <c r="U58" i="2" a="1"/>
  <c r="U58" i="2" s="1"/>
  <c r="R58" i="2" a="1"/>
  <c r="R58" i="2" s="1"/>
  <c r="M58" i="2" a="1"/>
  <c r="M58" i="2" s="1"/>
  <c r="J58" i="2" a="1"/>
  <c r="J58" i="2" s="1"/>
  <c r="E58" i="2" a="1"/>
  <c r="E58" i="2" s="1"/>
  <c r="B58" i="2" a="1"/>
  <c r="B58" i="2" s="1"/>
  <c r="BF55" i="2" a="1"/>
  <c r="BF55" i="2" s="1"/>
  <c r="BG59" i="2" a="1"/>
  <c r="BG59" i="2" s="1"/>
  <c r="AF59" i="2" a="1"/>
  <c r="AF59" i="2" s="1"/>
  <c r="P59" i="2" a="1"/>
  <c r="P59" i="2" s="1"/>
  <c r="BD58" i="2" a="1"/>
  <c r="BD58" i="2" s="1"/>
  <c r="AY58" i="2" a="1"/>
  <c r="AY58" i="2" s="1"/>
  <c r="AN58" i="2" a="1"/>
  <c r="AN58" i="2" s="1"/>
  <c r="AI58" i="2" a="1"/>
  <c r="AI58" i="2" s="1"/>
  <c r="X58" i="2" a="1"/>
  <c r="X58" i="2" s="1"/>
  <c r="S58" i="2" a="1"/>
  <c r="S58" i="2" s="1"/>
  <c r="H58" i="2" a="1"/>
  <c r="H58" i="2" s="1"/>
  <c r="C58" i="2" a="1"/>
  <c r="C58" i="2" s="1"/>
  <c r="BG56" i="2" a="1"/>
  <c r="BG56" i="2" s="1"/>
  <c r="BB56" i="2" a="1"/>
  <c r="BB56" i="2" s="1"/>
  <c r="AQ56" i="2" a="1"/>
  <c r="AQ56" i="2" s="1"/>
  <c r="AL56" i="2" a="1"/>
  <c r="AL56" i="2" s="1"/>
  <c r="AA56" i="2" a="1"/>
  <c r="AA56" i="2" s="1"/>
  <c r="V56" i="2" a="1"/>
  <c r="V56" i="2" s="1"/>
  <c r="K56" i="2" a="1"/>
  <c r="K56" i="2" s="1"/>
  <c r="F56" i="2" a="1"/>
  <c r="F56" i="2" s="1"/>
  <c r="BD55" i="2" a="1"/>
  <c r="BD55" i="2" s="1"/>
  <c r="AR55" i="2" a="1"/>
  <c r="AR55" i="2" s="1"/>
  <c r="AN55" i="2" a="1"/>
  <c r="AN55" i="2" s="1"/>
  <c r="Z55" i="2" a="1"/>
  <c r="Z55" i="2" s="1"/>
  <c r="L55" i="2" a="1"/>
  <c r="L55" i="2" s="1"/>
  <c r="H55" i="2" a="1"/>
  <c r="H55" i="2" s="1"/>
  <c r="BA52" i="2" a="1"/>
  <c r="BA52" i="2" s="1"/>
  <c r="AX52" i="2" a="1"/>
  <c r="AX52" i="2" s="1"/>
  <c r="AT52" i="2" a="1"/>
  <c r="AT52" i="2" s="1"/>
  <c r="AM52" i="2" a="1"/>
  <c r="AM52" i="2" s="1"/>
  <c r="AI52" i="2" a="1"/>
  <c r="AI52" i="2" s="1"/>
  <c r="AF52" i="2" a="1"/>
  <c r="AF52" i="2" s="1"/>
  <c r="U52" i="2" a="1"/>
  <c r="U52" i="2" s="1"/>
  <c r="R52" i="2" a="1"/>
  <c r="R52" i="2" s="1"/>
  <c r="N52" i="2" a="1"/>
  <c r="N52" i="2" s="1"/>
  <c r="G52" i="2" a="1"/>
  <c r="G52" i="2" s="1"/>
  <c r="C52" i="2" a="1"/>
  <c r="C52" i="2" s="1"/>
  <c r="BH51" i="2" a="1"/>
  <c r="BH51" i="2" s="1"/>
  <c r="AT51" i="2" a="1"/>
  <c r="AT51" i="2" s="1"/>
  <c r="AF51" i="2" a="1"/>
  <c r="AF51" i="2" s="1"/>
  <c r="AB51" i="2" a="1"/>
  <c r="AB51" i="2" s="1"/>
  <c r="N51" i="2" a="1"/>
  <c r="N51" i="2" s="1"/>
  <c r="BH47" i="2" a="1"/>
  <c r="BH47" i="2" s="1"/>
  <c r="AZ47" i="2" a="1"/>
  <c r="AZ47" i="2" s="1"/>
  <c r="AR47" i="2" a="1"/>
  <c r="AR47" i="2" s="1"/>
  <c r="AJ47" i="2" a="1"/>
  <c r="AJ47" i="2" s="1"/>
  <c r="AB47" i="2" a="1"/>
  <c r="AB47" i="2" s="1"/>
  <c r="T47" i="2" a="1"/>
  <c r="T47" i="2" s="1"/>
  <c r="L47" i="2" a="1"/>
  <c r="L47" i="2" s="1"/>
  <c r="D47" i="2" a="1"/>
  <c r="D47" i="2" s="1"/>
  <c r="U60" i="2" a="1"/>
  <c r="U60" i="2" s="1"/>
  <c r="BC59" i="2" a="1"/>
  <c r="BC59" i="2" s="1"/>
  <c r="AO59" i="2" a="1"/>
  <c r="AO59" i="2" s="1"/>
  <c r="T59" i="2" a="1"/>
  <c r="T59" i="2" s="1"/>
  <c r="D59" i="2" a="1"/>
  <c r="D59" i="2" s="1"/>
  <c r="BH58" i="2" a="1"/>
  <c r="BH58" i="2" s="1"/>
  <c r="BC58" i="2" a="1"/>
  <c r="BC58" i="2" s="1"/>
  <c r="AR58" i="2" a="1"/>
  <c r="AR58" i="2" s="1"/>
  <c r="AM58" i="2" a="1"/>
  <c r="AM58" i="2" s="1"/>
  <c r="AB58" i="2" a="1"/>
  <c r="AB58" i="2" s="1"/>
  <c r="W58" i="2" a="1"/>
  <c r="W58" i="2" s="1"/>
  <c r="L58" i="2" a="1"/>
  <c r="L58" i="2" s="1"/>
  <c r="G58" i="2" a="1"/>
  <c r="G58" i="2" s="1"/>
  <c r="BF56" i="2" a="1"/>
  <c r="BF56" i="2" s="1"/>
  <c r="AU56" i="2" a="1"/>
  <c r="AU56" i="2" s="1"/>
  <c r="AP56" i="2" a="1"/>
  <c r="AP56" i="2" s="1"/>
  <c r="AE56" i="2" a="1"/>
  <c r="AE56" i="2" s="1"/>
  <c r="Z56" i="2" a="1"/>
  <c r="Z56" i="2" s="1"/>
  <c r="O56" i="2" a="1"/>
  <c r="O56" i="2" s="1"/>
  <c r="J56" i="2" a="1"/>
  <c r="J56" i="2" s="1"/>
  <c r="BH55" i="2" a="1"/>
  <c r="BH55" i="2" s="1"/>
  <c r="AX55" i="2" a="1"/>
  <c r="AX55" i="2" s="1"/>
  <c r="AJ55" i="2" a="1"/>
  <c r="AJ55" i="2" s="1"/>
  <c r="AF55" i="2" a="1"/>
  <c r="AF55" i="2" s="1"/>
  <c r="R55" i="2" a="1"/>
  <c r="R55" i="2" s="1"/>
  <c r="D55" i="2" a="1"/>
  <c r="D55" i="2" s="1"/>
  <c r="BE53" i="2" a="1"/>
  <c r="BE53" i="2" s="1"/>
  <c r="BA53" i="2" a="1"/>
  <c r="BA53" i="2" s="1"/>
  <c r="AM53" i="2" a="1"/>
  <c r="AM53" i="2" s="1"/>
  <c r="Y53" i="2" a="1"/>
  <c r="Y53" i="2" s="1"/>
  <c r="U53" i="2" a="1"/>
  <c r="U53" i="2" s="1"/>
  <c r="G53" i="2" a="1"/>
  <c r="G53" i="2" s="1"/>
  <c r="BG52" i="2" a="1"/>
  <c r="BG52" i="2" s="1"/>
  <c r="BD52" i="2" a="1"/>
  <c r="BD52" i="2" s="1"/>
  <c r="AS52" i="2" a="1"/>
  <c r="AS52" i="2" s="1"/>
  <c r="AP52" i="2" a="1"/>
  <c r="AP52" i="2" s="1"/>
  <c r="AL52" i="2" a="1"/>
  <c r="AL52" i="2" s="1"/>
  <c r="AE52" i="2" a="1"/>
  <c r="AE52" i="2" s="1"/>
  <c r="AA52" i="2" a="1"/>
  <c r="AA52" i="2" s="1"/>
  <c r="X52" i="2" a="1"/>
  <c r="X52" i="2" s="1"/>
  <c r="M52" i="2" a="1"/>
  <c r="M52" i="2" s="1"/>
  <c r="J52" i="2" a="1"/>
  <c r="J52" i="2" s="1"/>
  <c r="F52" i="2" a="1"/>
  <c r="F52" i="2" s="1"/>
  <c r="BD51" i="2" a="1"/>
  <c r="BD51" i="2" s="1"/>
  <c r="AZ51" i="2" a="1"/>
  <c r="AZ51" i="2" s="1"/>
  <c r="AL51" i="2" a="1"/>
  <c r="AL51" i="2" s="1"/>
  <c r="X51" i="2" a="1"/>
  <c r="X51" i="2" s="1"/>
  <c r="T51" i="2" a="1"/>
  <c r="T51" i="2" s="1"/>
  <c r="F51" i="2" a="1"/>
  <c r="F51" i="2" s="1"/>
  <c r="BB47" i="2" a="1"/>
  <c r="BB47" i="2" s="1"/>
  <c r="AT47" i="2" a="1"/>
  <c r="AT47" i="2" s="1"/>
  <c r="AL47" i="2" a="1"/>
  <c r="AL47" i="2" s="1"/>
  <c r="AD47" i="2" a="1"/>
  <c r="AD47" i="2" s="1"/>
  <c r="V47" i="2" a="1"/>
  <c r="V47" i="2" s="1"/>
  <c r="N47" i="2" a="1"/>
  <c r="N47" i="2" s="1"/>
  <c r="F47" i="2" a="1"/>
  <c r="F47" i="2" s="1"/>
  <c r="AI60" i="2" a="1"/>
  <c r="AI60" i="2" s="1"/>
  <c r="Q60" i="2" a="1"/>
  <c r="Q60" i="2" s="1"/>
  <c r="C60" i="2" a="1"/>
  <c r="C60" i="2" s="1"/>
  <c r="AZ59" i="2" a="1"/>
  <c r="AZ59" i="2" s="1"/>
  <c r="AL59" i="2" a="1"/>
  <c r="AL59" i="2" s="1"/>
  <c r="H59" i="2" a="1"/>
  <c r="H59" i="2" s="1"/>
  <c r="BG58" i="2" a="1"/>
  <c r="BG58" i="2" s="1"/>
  <c r="AV58" i="2" a="1"/>
  <c r="AV58" i="2" s="1"/>
  <c r="AQ58" i="2" a="1"/>
  <c r="AQ58" i="2" s="1"/>
  <c r="AF58" i="2" a="1"/>
  <c r="AF58" i="2" s="1"/>
  <c r="AA58" i="2" a="1"/>
  <c r="AA58" i="2" s="1"/>
  <c r="P58" i="2" a="1"/>
  <c r="P58" i="2" s="1"/>
  <c r="K58" i="2" a="1"/>
  <c r="K58" i="2" s="1"/>
  <c r="AY56" i="2" a="1"/>
  <c r="AY56" i="2" s="1"/>
  <c r="AT56" i="2" a="1"/>
  <c r="AT56" i="2" s="1"/>
  <c r="AI56" i="2" a="1"/>
  <c r="AI56" i="2" s="1"/>
  <c r="AD56" i="2" a="1"/>
  <c r="AD56" i="2" s="1"/>
  <c r="S56" i="2" a="1"/>
  <c r="S56" i="2" s="1"/>
  <c r="N56" i="2" a="1"/>
  <c r="N56" i="2" s="1"/>
  <c r="C56" i="2" a="1"/>
  <c r="C56" i="2" s="1"/>
  <c r="AP55" i="2" a="1"/>
  <c r="AP55" i="2" s="1"/>
  <c r="AB55" i="2" a="1"/>
  <c r="AB55" i="2" s="1"/>
  <c r="X55" i="2" a="1"/>
  <c r="X55" i="2" s="1"/>
  <c r="J55" i="2" a="1"/>
  <c r="J55" i="2" s="1"/>
  <c r="BH54" i="2" a="1"/>
  <c r="BH54" i="2" s="1"/>
  <c r="BE54" i="2" a="1"/>
  <c r="BE54" i="2" s="1"/>
  <c r="AT54" i="2" a="1"/>
  <c r="AT54" i="2" s="1"/>
  <c r="AQ54" i="2" a="1"/>
  <c r="AQ54" i="2" s="1"/>
  <c r="AM54" i="2" a="1"/>
  <c r="AM54" i="2" s="1"/>
  <c r="AF54" i="2" a="1"/>
  <c r="AF54" i="2" s="1"/>
  <c r="AB54" i="2" a="1"/>
  <c r="AB54" i="2" s="1"/>
  <c r="Y54" i="2" a="1"/>
  <c r="Y54" i="2" s="1"/>
  <c r="N54" i="2" a="1"/>
  <c r="N54" i="2" s="1"/>
  <c r="K54" i="2" a="1"/>
  <c r="K54" i="2" s="1"/>
  <c r="G54" i="2" a="1"/>
  <c r="G54" i="2" s="1"/>
  <c r="AW53" i="2" a="1"/>
  <c r="AW53" i="2" s="1"/>
  <c r="AS53" i="2" a="1"/>
  <c r="AS53" i="2" s="1"/>
  <c r="AE53" i="2" a="1"/>
  <c r="AE53" i="2" s="1"/>
  <c r="Q53" i="2" a="1"/>
  <c r="Q53" i="2" s="1"/>
  <c r="M53" i="2" a="1"/>
  <c r="M53" i="2" s="1"/>
  <c r="BC52" i="2" a="1"/>
  <c r="BC52" i="2" s="1"/>
  <c r="AY52" i="2" a="1"/>
  <c r="AY52" i="2" s="1"/>
  <c r="AV52" i="2" a="1"/>
  <c r="AV52" i="2" s="1"/>
  <c r="AK52" i="2" a="1"/>
  <c r="AK52" i="2" s="1"/>
  <c r="AY60" i="2" a="1"/>
  <c r="AY60" i="2" s="1"/>
  <c r="X59" i="2" a="1"/>
  <c r="X59" i="2" s="1"/>
  <c r="L59" i="2" a="1"/>
  <c r="L59" i="2" s="1"/>
  <c r="AZ58" i="2" a="1"/>
  <c r="AZ58" i="2" s="1"/>
  <c r="AU58" i="2" a="1"/>
  <c r="AU58" i="2" s="1"/>
  <c r="AJ58" i="2" a="1"/>
  <c r="AJ58" i="2" s="1"/>
  <c r="AE58" i="2" a="1"/>
  <c r="AE58" i="2" s="1"/>
  <c r="T58" i="2" a="1"/>
  <c r="T58" i="2" s="1"/>
  <c r="O58" i="2" a="1"/>
  <c r="O58" i="2" s="1"/>
  <c r="D58" i="2" a="1"/>
  <c r="D58" i="2" s="1"/>
  <c r="BC56" i="2" a="1"/>
  <c r="BC56" i="2" s="1"/>
  <c r="AX56" i="2" a="1"/>
  <c r="AX56" i="2" s="1"/>
  <c r="AM56" i="2" a="1"/>
  <c r="AM56" i="2" s="1"/>
  <c r="AH56" i="2" a="1"/>
  <c r="AH56" i="2" s="1"/>
  <c r="W56" i="2" a="1"/>
  <c r="W56" i="2" s="1"/>
  <c r="R56" i="2" a="1"/>
  <c r="R56" i="2" s="1"/>
  <c r="G56" i="2" a="1"/>
  <c r="G56" i="2" s="1"/>
  <c r="B56" i="2" a="1"/>
  <c r="B56" i="2" s="1"/>
  <c r="AZ55" i="2" a="1"/>
  <c r="AZ55" i="2" s="1"/>
  <c r="AV55" i="2" a="1"/>
  <c r="AV55" i="2" s="1"/>
  <c r="AH55" i="2" a="1"/>
  <c r="AH55" i="2" s="1"/>
  <c r="T55" i="2" a="1"/>
  <c r="T55" i="2" s="1"/>
  <c r="P55" i="2" a="1"/>
  <c r="P55" i="2" s="1"/>
  <c r="B55" i="2" a="1"/>
  <c r="B55" i="2" s="1"/>
  <c r="BD54" i="2" a="1"/>
  <c r="BD54" i="2" s="1"/>
  <c r="AZ54" i="2" a="1"/>
  <c r="AZ54" i="2" s="1"/>
  <c r="AW54" i="2" a="1"/>
  <c r="AW54" i="2" s="1"/>
  <c r="AL54" i="2" a="1"/>
  <c r="AL54" i="2" s="1"/>
  <c r="AI54" i="2" a="1"/>
  <c r="AI54" i="2" s="1"/>
  <c r="AE54" i="2" a="1"/>
  <c r="AE54" i="2" s="1"/>
  <c r="X54" i="2" a="1"/>
  <c r="X54" i="2" s="1"/>
  <c r="T54" i="2" a="1"/>
  <c r="T54" i="2" s="1"/>
  <c r="Q54" i="2" a="1"/>
  <c r="Q54" i="2" s="1"/>
  <c r="F54" i="2" a="1"/>
  <c r="F54" i="2" s="1"/>
  <c r="C54" i="2" a="1"/>
  <c r="C54" i="2" s="1"/>
  <c r="BC53" i="2" a="1"/>
  <c r="BC53" i="2" s="1"/>
  <c r="AO53" i="2" a="1"/>
  <c r="AO53" i="2" s="1"/>
  <c r="AK53" i="2" a="1"/>
  <c r="AK53" i="2" s="1"/>
  <c r="E53" i="2" a="1"/>
  <c r="E53" i="2" s="1"/>
  <c r="BB52" i="2" a="1"/>
  <c r="BB52" i="2" s="1"/>
  <c r="AN52" i="2" a="1"/>
  <c r="AN52" i="2" s="1"/>
  <c r="AD52" i="2" a="1"/>
  <c r="AD52" i="2" s="1"/>
  <c r="W52" i="2" a="1"/>
  <c r="W52" i="2" s="1"/>
  <c r="P52" i="2" a="1"/>
  <c r="P52" i="2" s="1"/>
  <c r="B52" i="2" a="1"/>
  <c r="B52" i="2" s="1"/>
  <c r="AV51" i="2" a="1"/>
  <c r="AV51" i="2" s="1"/>
  <c r="L51" i="2" a="1"/>
  <c r="L51" i="2" s="1"/>
  <c r="BG50" i="2" a="1"/>
  <c r="BG50" i="2" s="1"/>
  <c r="AV50" i="2" a="1"/>
  <c r="AV50" i="2" s="1"/>
  <c r="AQ50" i="2" a="1"/>
  <c r="AQ50" i="2" s="1"/>
  <c r="AF50" i="2" a="1"/>
  <c r="AF50" i="2" s="1"/>
  <c r="AA50" i="2" a="1"/>
  <c r="AA50" i="2" s="1"/>
  <c r="P50" i="2" a="1"/>
  <c r="P50" i="2" s="1"/>
  <c r="K50" i="2" a="1"/>
  <c r="K50" i="2" s="1"/>
  <c r="BF47" i="2" a="1"/>
  <c r="BF47" i="2" s="1"/>
  <c r="AP47" i="2" a="1"/>
  <c r="AP47" i="2" s="1"/>
  <c r="Z47" i="2" a="1"/>
  <c r="Z47" i="2" s="1"/>
  <c r="J47" i="2" a="1"/>
  <c r="J47" i="2" s="1"/>
  <c r="AC52" i="2" a="1"/>
  <c r="AC52" i="2" s="1"/>
  <c r="V52" i="2" a="1"/>
  <c r="V52" i="2" s="1"/>
  <c r="O52" i="2" a="1"/>
  <c r="O52" i="2" s="1"/>
  <c r="H52" i="2" a="1"/>
  <c r="H52" i="2" s="1"/>
  <c r="BB51" i="2" a="1"/>
  <c r="BB51" i="2" s="1"/>
  <c r="AN51" i="2" a="1"/>
  <c r="AN51" i="2" s="1"/>
  <c r="D51" i="2" a="1"/>
  <c r="D51" i="2" s="1"/>
  <c r="BF50" i="2" a="1"/>
  <c r="BF50" i="2" s="1"/>
  <c r="BA50" i="2" a="1"/>
  <c r="BA50" i="2" s="1"/>
  <c r="AP50" i="2" a="1"/>
  <c r="AP50" i="2" s="1"/>
  <c r="AK50" i="2" a="1"/>
  <c r="AK50" i="2" s="1"/>
  <c r="Z50" i="2" a="1"/>
  <c r="Z50" i="2" s="1"/>
  <c r="U50" i="2" a="1"/>
  <c r="U50" i="2" s="1"/>
  <c r="J50" i="2" a="1"/>
  <c r="J50" i="2" s="1"/>
  <c r="E50" i="2" a="1"/>
  <c r="E50" i="2" s="1"/>
  <c r="R48" i="2" a="1"/>
  <c r="R48" i="2" s="1"/>
  <c r="G48" i="2" a="1"/>
  <c r="G48" i="2" s="1"/>
  <c r="B48" i="2" a="1"/>
  <c r="B48" i="2" s="1"/>
  <c r="BD47" i="2" a="1"/>
  <c r="BD47" i="2" s="1"/>
  <c r="AN47" i="2" a="1"/>
  <c r="AN47" i="2" s="1"/>
  <c r="X47" i="2" a="1"/>
  <c r="X47" i="2" s="1"/>
  <c r="H47" i="2" a="1"/>
  <c r="H47" i="2" s="1"/>
  <c r="AU52" i="2" a="1"/>
  <c r="AU52" i="2" s="1"/>
  <c r="AH52" i="2" a="1"/>
  <c r="AH52" i="2" s="1"/>
  <c r="S52" i="2" a="1"/>
  <c r="S52" i="2" s="1"/>
  <c r="E52" i="2" a="1"/>
  <c r="E52" i="2" s="1"/>
  <c r="AR51" i="2" a="1"/>
  <c r="AR51" i="2" s="1"/>
  <c r="AD51" i="2" a="1"/>
  <c r="AD51" i="2" s="1"/>
  <c r="P51" i="2" a="1"/>
  <c r="P51" i="2" s="1"/>
  <c r="BD50" i="2" a="1"/>
  <c r="BD50" i="2" s="1"/>
  <c r="AY50" i="2" a="1"/>
  <c r="AY50" i="2" s="1"/>
  <c r="AN50" i="2" a="1"/>
  <c r="AN50" i="2" s="1"/>
  <c r="AI50" i="2" a="1"/>
  <c r="AI50" i="2" s="1"/>
  <c r="X50" i="2" a="1"/>
  <c r="X50" i="2" s="1"/>
  <c r="S50" i="2" a="1"/>
  <c r="S50" i="2" s="1"/>
  <c r="H50" i="2" a="1"/>
  <c r="H50" i="2" s="1"/>
  <c r="C50" i="2" a="1"/>
  <c r="C50" i="2" s="1"/>
  <c r="AX47" i="2" a="1"/>
  <c r="AX47" i="2" s="1"/>
  <c r="AH47" i="2" a="1"/>
  <c r="AH47" i="2" s="1"/>
  <c r="R47" i="2" a="1"/>
  <c r="R47" i="2" s="1"/>
  <c r="B47" i="2" a="1"/>
  <c r="B47" i="2" s="1"/>
  <c r="BH41" i="2" a="1"/>
  <c r="BH41" i="2" s="1"/>
  <c r="BF41" i="2" a="1"/>
  <c r="BF41" i="2" s="1"/>
  <c r="BD41" i="2" a="1"/>
  <c r="BD41" i="2" s="1"/>
  <c r="BB41" i="2" a="1"/>
  <c r="BB41" i="2" s="1"/>
  <c r="AZ41" i="2" a="1"/>
  <c r="AZ41" i="2" s="1"/>
  <c r="AX41" i="2" a="1"/>
  <c r="AX41" i="2" s="1"/>
  <c r="AV41" i="2" a="1"/>
  <c r="AV41" i="2" s="1"/>
  <c r="AT41" i="2" a="1"/>
  <c r="AT41" i="2" s="1"/>
  <c r="AR41" i="2" a="1"/>
  <c r="AR41" i="2" s="1"/>
  <c r="AP41" i="2" a="1"/>
  <c r="AP41" i="2" s="1"/>
  <c r="AN41" i="2" a="1"/>
  <c r="AN41" i="2" s="1"/>
  <c r="AL41" i="2" a="1"/>
  <c r="AL41" i="2" s="1"/>
  <c r="AJ41" i="2" a="1"/>
  <c r="AJ41" i="2" s="1"/>
  <c r="AH41" i="2" a="1"/>
  <c r="AH41" i="2" s="1"/>
  <c r="AF41" i="2" a="1"/>
  <c r="AF41" i="2" s="1"/>
  <c r="AD41" i="2" a="1"/>
  <c r="AD41" i="2" s="1"/>
  <c r="AB41" i="2" a="1"/>
  <c r="AB41" i="2" s="1"/>
  <c r="Z41" i="2" a="1"/>
  <c r="Z41" i="2" s="1"/>
  <c r="X41" i="2" a="1"/>
  <c r="X41" i="2" s="1"/>
  <c r="V41" i="2" a="1"/>
  <c r="V41" i="2" s="1"/>
  <c r="T41" i="2" a="1"/>
  <c r="T41" i="2" s="1"/>
  <c r="R41" i="2" a="1"/>
  <c r="R41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BH37" i="2" a="1"/>
  <c r="BH37" i="2" s="1"/>
  <c r="BF52" i="2" a="1"/>
  <c r="BF52" i="2" s="1"/>
  <c r="R50" i="2" a="1"/>
  <c r="R50" i="2" s="1"/>
  <c r="AO49" i="2" a="1"/>
  <c r="AO49" i="2" s="1"/>
  <c r="AP48" i="2" a="1"/>
  <c r="AP48" i="2" s="1"/>
  <c r="M46" i="2" a="1"/>
  <c r="M46" i="2" s="1"/>
  <c r="BH42" i="2" a="1"/>
  <c r="BH42" i="2" s="1"/>
  <c r="AZ42" i="2" a="1"/>
  <c r="AZ42" i="2" s="1"/>
  <c r="AR42" i="2" a="1"/>
  <c r="AR42" i="2" s="1"/>
  <c r="AJ42" i="2" a="1"/>
  <c r="AJ42" i="2" s="1"/>
  <c r="AB42" i="2" a="1"/>
  <c r="AB42" i="2" s="1"/>
  <c r="T42" i="2" a="1"/>
  <c r="T42" i="2" s="1"/>
  <c r="L42" i="2" a="1"/>
  <c r="L42" i="2" s="1"/>
  <c r="D42" i="2" a="1"/>
  <c r="D42" i="2" s="1"/>
  <c r="BD38" i="2" a="1"/>
  <c r="BD38" i="2" s="1"/>
  <c r="AV38" i="2" a="1"/>
  <c r="AV38" i="2" s="1"/>
  <c r="AN38" i="2" a="1"/>
  <c r="AN38" i="2" s="1"/>
  <c r="AF38" i="2" a="1"/>
  <c r="AF38" i="2" s="1"/>
  <c r="X38" i="2" a="1"/>
  <c r="X38" i="2" s="1"/>
  <c r="P38" i="2" a="1"/>
  <c r="P38" i="2" s="1"/>
  <c r="H38" i="2" a="1"/>
  <c r="H38" i="2" s="1"/>
  <c r="BD37" i="2" a="1"/>
  <c r="BD37" i="2" s="1"/>
  <c r="AZ37" i="2" a="1"/>
  <c r="AZ37" i="2" s="1"/>
  <c r="AV37" i="2" a="1"/>
  <c r="AV37" i="2" s="1"/>
  <c r="AR37" i="2" a="1"/>
  <c r="AR37" i="2" s="1"/>
  <c r="AN37" i="2" a="1"/>
  <c r="AN37" i="2" s="1"/>
  <c r="AJ37" i="2" a="1"/>
  <c r="AJ37" i="2" s="1"/>
  <c r="AF37" i="2" a="1"/>
  <c r="AF37" i="2" s="1"/>
  <c r="AB37" i="2" a="1"/>
  <c r="AB37" i="2" s="1"/>
  <c r="X37" i="2" a="1"/>
  <c r="X37" i="2" s="1"/>
  <c r="T37" i="2" a="1"/>
  <c r="T37" i="2" s="1"/>
  <c r="P37" i="2" a="1"/>
  <c r="P37" i="2" s="1"/>
  <c r="L37" i="2" a="1"/>
  <c r="L37" i="2" s="1"/>
  <c r="H37" i="2" a="1"/>
  <c r="H37" i="2" s="1"/>
  <c r="D37" i="2" a="1"/>
  <c r="D37" i="2" s="1"/>
  <c r="BH33" i="2" a="1"/>
  <c r="BH33" i="2" s="1"/>
  <c r="AZ33" i="2" a="1"/>
  <c r="AZ33" i="2" s="1"/>
  <c r="AR33" i="2" a="1"/>
  <c r="AR33" i="2" s="1"/>
  <c r="AJ33" i="2" a="1"/>
  <c r="AJ33" i="2" s="1"/>
  <c r="AB33" i="2" a="1"/>
  <c r="AB33" i="2" s="1"/>
  <c r="T33" i="2" a="1"/>
  <c r="T33" i="2" s="1"/>
  <c r="L33" i="2" a="1"/>
  <c r="L33" i="2" s="1"/>
  <c r="D33" i="2" a="1"/>
  <c r="D33" i="2" s="1"/>
  <c r="W53" i="2" a="1"/>
  <c r="W53" i="2" s="1"/>
  <c r="AQ52" i="2" a="1"/>
  <c r="AQ52" i="2" s="1"/>
  <c r="K52" i="2" a="1"/>
  <c r="K52" i="2" s="1"/>
  <c r="V51" i="2" a="1"/>
  <c r="V51" i="2" s="1"/>
  <c r="AH50" i="2" a="1"/>
  <c r="AH50" i="2" s="1"/>
  <c r="M50" i="2" a="1"/>
  <c r="M50" i="2" s="1"/>
  <c r="BE49" i="2" a="1"/>
  <c r="BE49" i="2" s="1"/>
  <c r="BF48" i="2" a="1"/>
  <c r="BF48" i="2" s="1"/>
  <c r="O48" i="2" a="1"/>
  <c r="O48" i="2" s="1"/>
  <c r="P47" i="2" a="1"/>
  <c r="P47" i="2" s="1"/>
  <c r="BE46" i="2" a="1"/>
  <c r="BE46" i="2" s="1"/>
  <c r="AL46" i="2" a="1"/>
  <c r="AL46" i="2" s="1"/>
  <c r="BF42" i="2" a="1"/>
  <c r="BF42" i="2" s="1"/>
  <c r="AX42" i="2" a="1"/>
  <c r="AX42" i="2" s="1"/>
  <c r="AP42" i="2" a="1"/>
  <c r="AP42" i="2" s="1"/>
  <c r="AH42" i="2" a="1"/>
  <c r="AH42" i="2" s="1"/>
  <c r="Z42" i="2" a="1"/>
  <c r="Z42" i="2" s="1"/>
  <c r="R42" i="2" a="1"/>
  <c r="R42" i="2" s="1"/>
  <c r="J42" i="2" a="1"/>
  <c r="J42" i="2" s="1"/>
  <c r="B42" i="2" a="1"/>
  <c r="B42" i="2" s="1"/>
  <c r="BB38" i="2" a="1"/>
  <c r="BB38" i="2" s="1"/>
  <c r="AT38" i="2" a="1"/>
  <c r="AT38" i="2" s="1"/>
  <c r="AL38" i="2" a="1"/>
  <c r="AL38" i="2" s="1"/>
  <c r="AD38" i="2" a="1"/>
  <c r="AD38" i="2" s="1"/>
  <c r="V38" i="2" a="1"/>
  <c r="V38" i="2" s="1"/>
  <c r="N38" i="2" a="1"/>
  <c r="N38" i="2" s="1"/>
  <c r="F38" i="2" a="1"/>
  <c r="F38" i="2" s="1"/>
  <c r="BB33" i="2" a="1"/>
  <c r="BB33" i="2" s="1"/>
  <c r="AT33" i="2" a="1"/>
  <c r="AT33" i="2" s="1"/>
  <c r="AL33" i="2" a="1"/>
  <c r="AL33" i="2" s="1"/>
  <c r="AD33" i="2" a="1"/>
  <c r="AD33" i="2" s="1"/>
  <c r="V33" i="2" a="1"/>
  <c r="V33" i="2" s="1"/>
  <c r="N33" i="2" a="1"/>
  <c r="N33" i="2" s="1"/>
  <c r="F33" i="2" a="1"/>
  <c r="F33" i="2" s="1"/>
  <c r="I53" i="2" a="1"/>
  <c r="I53" i="2" s="1"/>
  <c r="AX50" i="2" a="1"/>
  <c r="AX50" i="2" s="1"/>
  <c r="AC50" i="2" a="1"/>
  <c r="AC50" i="2" s="1"/>
  <c r="I49" i="2" a="1"/>
  <c r="I49" i="2" s="1"/>
  <c r="AE48" i="2" a="1"/>
  <c r="AE48" i="2" s="1"/>
  <c r="J48" i="2" a="1"/>
  <c r="J48" i="2" s="1"/>
  <c r="AF47" i="2" a="1"/>
  <c r="AF47" i="2" s="1"/>
  <c r="AH46" i="2" a="1"/>
  <c r="AH46" i="2" s="1"/>
  <c r="T46" i="2" a="1"/>
  <c r="T46" i="2" s="1"/>
  <c r="F46" i="2" a="1"/>
  <c r="F46" i="2" s="1"/>
  <c r="BD42" i="2" a="1"/>
  <c r="BD42" i="2" s="1"/>
  <c r="AV42" i="2" a="1"/>
  <c r="AV42" i="2" s="1"/>
  <c r="AN42" i="2" a="1"/>
  <c r="AN42" i="2" s="1"/>
  <c r="AF42" i="2" a="1"/>
  <c r="AF42" i="2" s="1"/>
  <c r="X42" i="2" a="1"/>
  <c r="X42" i="2" s="1"/>
  <c r="P42" i="2" a="1"/>
  <c r="P42" i="2" s="1"/>
  <c r="H42" i="2" a="1"/>
  <c r="H42" i="2" s="1"/>
  <c r="BH38" i="2" a="1"/>
  <c r="BH38" i="2" s="1"/>
  <c r="AZ38" i="2" a="1"/>
  <c r="AZ38" i="2" s="1"/>
  <c r="AR38" i="2" a="1"/>
  <c r="AR38" i="2" s="1"/>
  <c r="AJ38" i="2" a="1"/>
  <c r="AJ38" i="2" s="1"/>
  <c r="AB38" i="2" a="1"/>
  <c r="AB38" i="2" s="1"/>
  <c r="T38" i="2" a="1"/>
  <c r="T38" i="2" s="1"/>
  <c r="L38" i="2" a="1"/>
  <c r="L38" i="2" s="1"/>
  <c r="D38" i="2" a="1"/>
  <c r="D38" i="2" s="1"/>
  <c r="BF37" i="2" a="1"/>
  <c r="BF37" i="2" s="1"/>
  <c r="BB37" i="2" a="1"/>
  <c r="BB37" i="2" s="1"/>
  <c r="AX37" i="2" a="1"/>
  <c r="AX37" i="2" s="1"/>
  <c r="AT37" i="2" a="1"/>
  <c r="AT37" i="2" s="1"/>
  <c r="AP37" i="2" a="1"/>
  <c r="AP37" i="2" s="1"/>
  <c r="AL37" i="2" a="1"/>
  <c r="AL37" i="2" s="1"/>
  <c r="AH37" i="2" a="1"/>
  <c r="AH37" i="2" s="1"/>
  <c r="AD37" i="2" a="1"/>
  <c r="AD37" i="2" s="1"/>
  <c r="Z37" i="2" a="1"/>
  <c r="Z37" i="2" s="1"/>
  <c r="V37" i="2" a="1"/>
  <c r="V37" i="2" s="1"/>
  <c r="R37" i="2" a="1"/>
  <c r="R37" i="2" s="1"/>
  <c r="N37" i="2" a="1"/>
  <c r="N37" i="2" s="1"/>
  <c r="J37" i="2" a="1"/>
  <c r="J37" i="2" s="1"/>
  <c r="F37" i="2" a="1"/>
  <c r="F37" i="2" s="1"/>
  <c r="B37" i="2" a="1"/>
  <c r="B37" i="2" s="1"/>
  <c r="BG36" i="2" a="1"/>
  <c r="BG36" i="2" s="1"/>
  <c r="BC36" i="2" a="1"/>
  <c r="BC36" i="2" s="1"/>
  <c r="AY36" i="2" a="1"/>
  <c r="AY36" i="2" s="1"/>
  <c r="AU36" i="2" a="1"/>
  <c r="AU36" i="2" s="1"/>
  <c r="AQ36" i="2" a="1"/>
  <c r="AQ36" i="2" s="1"/>
  <c r="AM36" i="2" a="1"/>
  <c r="AM36" i="2" s="1"/>
  <c r="AI36" i="2" a="1"/>
  <c r="AI36" i="2" s="1"/>
  <c r="AF36" i="2" a="1"/>
  <c r="AF36" i="2" s="1"/>
  <c r="AA36" i="2" a="1"/>
  <c r="AA36" i="2" s="1"/>
  <c r="X36" i="2" a="1"/>
  <c r="X36" i="2" s="1"/>
  <c r="S36" i="2" a="1"/>
  <c r="S36" i="2" s="1"/>
  <c r="P36" i="2" a="1"/>
  <c r="P36" i="2" s="1"/>
  <c r="K36" i="2" a="1"/>
  <c r="K36" i="2" s="1"/>
  <c r="H36" i="2" a="1"/>
  <c r="H36" i="2" s="1"/>
  <c r="C36" i="2" a="1"/>
  <c r="C36" i="2" s="1"/>
  <c r="BD33" i="2" a="1"/>
  <c r="BD33" i="2" s="1"/>
  <c r="AV33" i="2" a="1"/>
  <c r="AV33" i="2" s="1"/>
  <c r="AN33" i="2" a="1"/>
  <c r="AN33" i="2" s="1"/>
  <c r="AF33" i="2" a="1"/>
  <c r="AF33" i="2" s="1"/>
  <c r="X33" i="2" a="1"/>
  <c r="X33" i="2" s="1"/>
  <c r="P33" i="2" a="1"/>
  <c r="P33" i="2" s="1"/>
  <c r="H33" i="2" a="1"/>
  <c r="H33" i="2" s="1"/>
  <c r="AJ51" i="2" a="1"/>
  <c r="AJ51" i="2" s="1"/>
  <c r="Y49" i="2" a="1"/>
  <c r="Y49" i="2" s="1"/>
  <c r="Z48" i="2" a="1"/>
  <c r="Z48" i="2" s="1"/>
  <c r="AE46" i="2" a="1"/>
  <c r="AE46" i="2" s="1"/>
  <c r="AY45" i="2" a="1"/>
  <c r="AY45" i="2" s="1"/>
  <c r="AH44" i="2" a="1"/>
  <c r="AH44" i="2" s="1"/>
  <c r="AD42" i="2" a="1"/>
  <c r="AD42" i="2" s="1"/>
  <c r="AP38" i="2" a="1"/>
  <c r="AP38" i="2" s="1"/>
  <c r="J38" i="2" a="1"/>
  <c r="J38" i="2" s="1"/>
  <c r="Z36" i="2" a="1"/>
  <c r="Z36" i="2" s="1"/>
  <c r="E36" i="2" a="1"/>
  <c r="E36" i="2" s="1"/>
  <c r="AI35" i="2" a="1"/>
  <c r="AI35" i="2" s="1"/>
  <c r="C35" i="2" a="1"/>
  <c r="C35" i="2" s="1"/>
  <c r="AX33" i="2" a="1"/>
  <c r="AX33" i="2" s="1"/>
  <c r="R33" i="2" a="1"/>
  <c r="R33" i="2" s="1"/>
  <c r="H51" i="2" a="1"/>
  <c r="H51" i="2" s="1"/>
  <c r="B50" i="2" a="1"/>
  <c r="B50" i="2" s="1"/>
  <c r="Q46" i="2" a="1"/>
  <c r="Q46" i="2" s="1"/>
  <c r="BB42" i="2" a="1"/>
  <c r="BB42" i="2" s="1"/>
  <c r="V42" i="2" a="1"/>
  <c r="V42" i="2" s="1"/>
  <c r="AH38" i="2" a="1"/>
  <c r="AH38" i="2" s="1"/>
  <c r="B38" i="2" a="1"/>
  <c r="B38" i="2" s="1"/>
  <c r="AH36" i="2" a="1"/>
  <c r="AH36" i="2" s="1"/>
  <c r="M36" i="2" a="1"/>
  <c r="M36" i="2" s="1"/>
  <c r="B36" i="2" a="1"/>
  <c r="B36" i="2" s="1"/>
  <c r="AQ35" i="2" a="1"/>
  <c r="AQ35" i="2" s="1"/>
  <c r="K35" i="2" a="1"/>
  <c r="K35" i="2" s="1"/>
  <c r="AZ34" i="2" a="1"/>
  <c r="AZ34" i="2" s="1"/>
  <c r="AO34" i="2" a="1"/>
  <c r="AO34" i="2" s="1"/>
  <c r="T34" i="2" a="1"/>
  <c r="T34" i="2" s="1"/>
  <c r="I34" i="2" a="1"/>
  <c r="I34" i="2" s="1"/>
  <c r="BF33" i="2" a="1"/>
  <c r="BF33" i="2" s="1"/>
  <c r="Z33" i="2" a="1"/>
  <c r="Z33" i="2" s="1"/>
  <c r="Z52" i="2" a="1"/>
  <c r="Z52" i="2" s="1"/>
  <c r="B46" i="2" a="1"/>
  <c r="B46" i="2" s="1"/>
  <c r="AB45" i="2" a="1"/>
  <c r="AB45" i="2" s="1"/>
  <c r="M44" i="2" a="1"/>
  <c r="M44" i="2" s="1"/>
  <c r="AT42" i="2" a="1"/>
  <c r="AT42" i="2" s="1"/>
  <c r="N42" i="2" a="1"/>
  <c r="N42" i="2" s="1"/>
  <c r="BF38" i="2" a="1"/>
  <c r="BF38" i="2" s="1"/>
  <c r="Z38" i="2" a="1"/>
  <c r="Z38" i="2" s="1"/>
  <c r="U36" i="2" a="1"/>
  <c r="U36" i="2" s="1"/>
  <c r="J36" i="2" a="1"/>
  <c r="J36" i="2" s="1"/>
  <c r="AY35" i="2" a="1"/>
  <c r="AY35" i="2" s="1"/>
  <c r="S35" i="2" a="1"/>
  <c r="S35" i="2" s="1"/>
  <c r="AH33" i="2" a="1"/>
  <c r="AH33" i="2" s="1"/>
  <c r="B33" i="2" a="1"/>
  <c r="B33" i="2" s="1"/>
  <c r="AS50" i="2" a="1"/>
  <c r="AS50" i="2" s="1"/>
  <c r="AU48" i="2" a="1"/>
  <c r="AU48" i="2" s="1"/>
  <c r="AV47" i="2" a="1"/>
  <c r="AV47" i="2" s="1"/>
  <c r="AT46" i="2" a="1"/>
  <c r="AT46" i="2" s="1"/>
  <c r="Q45" i="2" a="1"/>
  <c r="Q45" i="2" s="1"/>
  <c r="E44" i="2" a="1"/>
  <c r="E44" i="2" s="1"/>
  <c r="AL42" i="2" a="1"/>
  <c r="AL42" i="2" s="1"/>
  <c r="F42" i="2" a="1"/>
  <c r="F42" i="2" s="1"/>
  <c r="AX38" i="2" a="1"/>
  <c r="AX38" i="2" s="1"/>
  <c r="R38" i="2" a="1"/>
  <c r="R38" i="2" s="1"/>
  <c r="AC36" i="2" a="1"/>
  <c r="AC36" i="2" s="1"/>
  <c r="R36" i="2" a="1"/>
  <c r="R36" i="2" s="1"/>
  <c r="BG35" i="2" a="1"/>
  <c r="BG35" i="2" s="1"/>
  <c r="AA35" i="2" a="1"/>
  <c r="AA35" i="2" s="1"/>
  <c r="BE34" i="2" a="1"/>
  <c r="BE34" i="2" s="1"/>
  <c r="AJ34" i="2" a="1"/>
  <c r="AJ34" i="2" s="1"/>
  <c r="Y34" i="2" a="1"/>
  <c r="Y34" i="2" s="1"/>
  <c r="D34" i="2" a="1"/>
  <c r="D34" i="2" s="1"/>
  <c r="AP33" i="2" a="1"/>
  <c r="AP33" i="2" s="1"/>
  <c r="J33" i="2" a="1"/>
  <c r="J33" i="2" s="1"/>
  <c r="BH15" i="2" a="1"/>
  <c r="BH15" i="2" s="1"/>
  <c r="BC15" i="2" a="1"/>
  <c r="BC15" i="2" s="1"/>
  <c r="AZ15" i="2" a="1"/>
  <c r="AZ15" i="2" s="1"/>
  <c r="AU15" i="2" a="1"/>
  <c r="AU15" i="2" s="1"/>
  <c r="AR15" i="2" a="1"/>
  <c r="AR15" i="2" s="1"/>
  <c r="AM15" i="2" a="1"/>
  <c r="AM15" i="2" s="1"/>
  <c r="AJ15" i="2" a="1"/>
  <c r="AJ15" i="2" s="1"/>
  <c r="AE15" i="2" a="1"/>
  <c r="AE15" i="2" s="1"/>
  <c r="AB15" i="2" a="1"/>
  <c r="AB15" i="2" s="1"/>
  <c r="W15" i="2" a="1"/>
  <c r="W15" i="2" s="1"/>
  <c r="T15" i="2" a="1"/>
  <c r="T15" i="2" s="1"/>
  <c r="O15" i="2" a="1"/>
  <c r="O15" i="2" s="1"/>
  <c r="L15" i="2" a="1"/>
  <c r="L15" i="2" s="1"/>
  <c r="G15" i="2" a="1"/>
  <c r="G15" i="2" s="1"/>
  <c r="D15" i="2" a="1"/>
  <c r="D15" i="2" s="1"/>
  <c r="BE15" i="2" a="1"/>
  <c r="BE15" i="2" s="1"/>
  <c r="BB15" i="2" a="1"/>
  <c r="BB15" i="2" s="1"/>
  <c r="AW15" i="2" a="1"/>
  <c r="AW15" i="2" s="1"/>
  <c r="AT15" i="2" a="1"/>
  <c r="AT15" i="2" s="1"/>
  <c r="AO15" i="2" a="1"/>
  <c r="AO15" i="2" s="1"/>
  <c r="AL15" i="2" a="1"/>
  <c r="AL15" i="2" s="1"/>
  <c r="AG15" i="2" a="1"/>
  <c r="AG15" i="2" s="1"/>
  <c r="AD15" i="2" a="1"/>
  <c r="AD15" i="2" s="1"/>
  <c r="Y15" i="2" a="1"/>
  <c r="Y15" i="2" s="1"/>
  <c r="V15" i="2" a="1"/>
  <c r="V15" i="2" s="1"/>
  <c r="Q15" i="2" a="1"/>
  <c r="Q15" i="2" s="1"/>
  <c r="N15" i="2" a="1"/>
  <c r="N15" i="2" s="1"/>
  <c r="I15" i="2" a="1"/>
  <c r="I15" i="2" s="1"/>
  <c r="F15" i="2" a="1"/>
  <c r="F15" i="2" s="1"/>
  <c r="BG15" i="2" a="1"/>
  <c r="BG15" i="2" s="1"/>
  <c r="BD15" i="2" a="1"/>
  <c r="BD15" i="2" s="1"/>
  <c r="AY15" i="2" a="1"/>
  <c r="AY15" i="2" s="1"/>
  <c r="AV15" i="2" a="1"/>
  <c r="AV15" i="2" s="1"/>
  <c r="AQ15" i="2" a="1"/>
  <c r="AQ15" i="2" s="1"/>
  <c r="AN15" i="2" a="1"/>
  <c r="AN15" i="2" s="1"/>
  <c r="AI15" i="2" a="1"/>
  <c r="AI15" i="2" s="1"/>
  <c r="AF15" i="2" a="1"/>
  <c r="AF15" i="2" s="1"/>
  <c r="AA15" i="2" a="1"/>
  <c r="AA15" i="2" s="1"/>
  <c r="X15" i="2" a="1"/>
  <c r="X15" i="2" s="1"/>
  <c r="S15" i="2" a="1"/>
  <c r="S15" i="2" s="1"/>
  <c r="P15" i="2" a="1"/>
  <c r="P15" i="2" s="1"/>
  <c r="K15" i="2" a="1"/>
  <c r="K15" i="2" s="1"/>
  <c r="H15" i="2" a="1"/>
  <c r="H15" i="2" s="1"/>
  <c r="C15" i="2" a="1"/>
  <c r="C15" i="2" s="1"/>
  <c r="BF19" i="2" a="1"/>
  <c r="BF19" i="2" s="1"/>
  <c r="BA19" i="2" a="1"/>
  <c r="BA19" i="2" s="1"/>
  <c r="AX19" i="2" a="1"/>
  <c r="AX19" i="2" s="1"/>
  <c r="AS19" i="2" a="1"/>
  <c r="AS19" i="2" s="1"/>
  <c r="AP19" i="2" a="1"/>
  <c r="AP19" i="2" s="1"/>
  <c r="AK19" i="2" a="1"/>
  <c r="AK19" i="2" s="1"/>
  <c r="AH19" i="2" a="1"/>
  <c r="AH19" i="2" s="1"/>
  <c r="AC19" i="2" a="1"/>
  <c r="AC19" i="2" s="1"/>
  <c r="Z19" i="2" a="1"/>
  <c r="Z19" i="2" s="1"/>
  <c r="U19" i="2" a="1"/>
  <c r="U19" i="2" s="1"/>
  <c r="BE19" i="2" a="1"/>
  <c r="BE19" i="2" s="1"/>
  <c r="BB19" i="2" a="1"/>
  <c r="BB19" i="2" s="1"/>
  <c r="AZ19" i="2" a="1"/>
  <c r="AZ19" i="2" s="1"/>
  <c r="AW19" i="2" a="1"/>
  <c r="AW19" i="2" s="1"/>
  <c r="AL19" i="2" a="1"/>
  <c r="AL19" i="2" s="1"/>
  <c r="AI19" i="2" a="1"/>
  <c r="AI19" i="2" s="1"/>
  <c r="AE19" i="2" a="1"/>
  <c r="AE19" i="2" s="1"/>
  <c r="X19" i="2" a="1"/>
  <c r="X19" i="2" s="1"/>
  <c r="T19" i="2" a="1"/>
  <c r="T19" i="2" s="1"/>
  <c r="O19" i="2" a="1"/>
  <c r="O19" i="2" s="1"/>
  <c r="L19" i="2" a="1"/>
  <c r="L19" i="2" s="1"/>
  <c r="G19" i="2" a="1"/>
  <c r="G19" i="2" s="1"/>
  <c r="D19" i="2" a="1"/>
  <c r="D19" i="2" s="1"/>
  <c r="BD19" i="2" a="1"/>
  <c r="BD19" i="2" s="1"/>
  <c r="AV19" i="2" a="1"/>
  <c r="AV19" i="2" s="1"/>
  <c r="AR19" i="2" a="1"/>
  <c r="AR19" i="2" s="1"/>
  <c r="AO19" i="2" a="1"/>
  <c r="AO19" i="2" s="1"/>
  <c r="AD19" i="2" a="1"/>
  <c r="AD19" i="2" s="1"/>
  <c r="AA19" i="2" a="1"/>
  <c r="AA19" i="2" s="1"/>
  <c r="W19" i="2" a="1"/>
  <c r="W19" i="2" s="1"/>
  <c r="Q19" i="2" a="1"/>
  <c r="Q19" i="2" s="1"/>
  <c r="N19" i="2" a="1"/>
  <c r="N19" i="2" s="1"/>
  <c r="I19" i="2" a="1"/>
  <c r="I19" i="2" s="1"/>
  <c r="F19" i="2" a="1"/>
  <c r="F19" i="2" s="1"/>
  <c r="BH19" i="2" a="1"/>
  <c r="BH19" i="2" s="1"/>
  <c r="BC19" i="2" a="1"/>
  <c r="BC19" i="2" s="1"/>
  <c r="AY19" i="2" a="1"/>
  <c r="AY19" i="2" s="1"/>
  <c r="AU19" i="2" a="1"/>
  <c r="AU19" i="2" s="1"/>
  <c r="AN19" i="2" a="1"/>
  <c r="AN19" i="2" s="1"/>
  <c r="AJ19" i="2" a="1"/>
  <c r="AJ19" i="2" s="1"/>
  <c r="AG19" i="2" a="1"/>
  <c r="AG19" i="2" s="1"/>
  <c r="V19" i="2" a="1"/>
  <c r="V19" i="2" s="1"/>
  <c r="S19" i="2" a="1"/>
  <c r="S19" i="2" s="1"/>
  <c r="P19" i="2" a="1"/>
  <c r="P19" i="2" s="1"/>
  <c r="K19" i="2" a="1"/>
  <c r="K19" i="2" s="1"/>
  <c r="H19" i="2" a="1"/>
  <c r="H19" i="2" s="1"/>
  <c r="C19" i="2" a="1"/>
  <c r="C19" i="2" s="1"/>
  <c r="BG19" i="2" a="1"/>
  <c r="BG19" i="2" s="1"/>
  <c r="AT19" i="2" a="1"/>
  <c r="AT19" i="2" s="1"/>
  <c r="AQ19" i="2" a="1"/>
  <c r="AQ19" i="2" s="1"/>
  <c r="AM19" i="2" a="1"/>
  <c r="AM19" i="2" s="1"/>
  <c r="AF19" i="2" a="1"/>
  <c r="AF19" i="2" s="1"/>
  <c r="AB19" i="2" a="1"/>
  <c r="AB19" i="2" s="1"/>
  <c r="Y19" i="2" a="1"/>
  <c r="Y19" i="2" s="1"/>
  <c r="R19" i="2" a="1"/>
  <c r="R19" i="2" s="1"/>
  <c r="M19" i="2" a="1"/>
  <c r="M19" i="2" s="1"/>
  <c r="J19" i="2" a="1"/>
  <c r="J19" i="2" s="1"/>
  <c r="E19" i="2" a="1"/>
  <c r="E19" i="2" s="1"/>
  <c r="B19" i="2" a="1"/>
  <c r="B19" i="2" s="1"/>
  <c r="BH23" i="2" a="1"/>
  <c r="BH23" i="2" s="1"/>
  <c r="BC23" i="2" a="1"/>
  <c r="BC23" i="2" s="1"/>
  <c r="AZ23" i="2" a="1"/>
  <c r="AZ23" i="2" s="1"/>
  <c r="AU23" i="2" a="1"/>
  <c r="AU23" i="2" s="1"/>
  <c r="AR23" i="2" a="1"/>
  <c r="AR23" i="2" s="1"/>
  <c r="AM23" i="2" a="1"/>
  <c r="AM23" i="2" s="1"/>
  <c r="AJ23" i="2" a="1"/>
  <c r="AJ23" i="2" s="1"/>
  <c r="AE23" i="2" a="1"/>
  <c r="AE23" i="2" s="1"/>
  <c r="AB23" i="2" a="1"/>
  <c r="AB23" i="2" s="1"/>
  <c r="W23" i="2" a="1"/>
  <c r="W23" i="2" s="1"/>
  <c r="T23" i="2" a="1"/>
  <c r="T23" i="2" s="1"/>
  <c r="O23" i="2" a="1"/>
  <c r="O23" i="2" s="1"/>
  <c r="L23" i="2" a="1"/>
  <c r="L23" i="2" s="1"/>
  <c r="G23" i="2" a="1"/>
  <c r="G23" i="2" s="1"/>
  <c r="D23" i="2" a="1"/>
  <c r="D23" i="2" s="1"/>
  <c r="BE23" i="2" a="1"/>
  <c r="BE23" i="2" s="1"/>
  <c r="BB23" i="2" a="1"/>
  <c r="BB23" i="2" s="1"/>
  <c r="AW23" i="2" a="1"/>
  <c r="AW23" i="2" s="1"/>
  <c r="AT23" i="2" a="1"/>
  <c r="AT23" i="2" s="1"/>
  <c r="AO23" i="2" a="1"/>
  <c r="AO23" i="2" s="1"/>
  <c r="AL23" i="2" a="1"/>
  <c r="AL23" i="2" s="1"/>
  <c r="AG23" i="2" a="1"/>
  <c r="AG23" i="2" s="1"/>
  <c r="AD23" i="2" a="1"/>
  <c r="AD23" i="2" s="1"/>
  <c r="Y23" i="2" a="1"/>
  <c r="Y23" i="2" s="1"/>
  <c r="V23" i="2" a="1"/>
  <c r="V23" i="2" s="1"/>
  <c r="Q23" i="2" a="1"/>
  <c r="Q23" i="2" s="1"/>
  <c r="N23" i="2" a="1"/>
  <c r="N23" i="2" s="1"/>
  <c r="I23" i="2" a="1"/>
  <c r="I23" i="2" s="1"/>
  <c r="F23" i="2" a="1"/>
  <c r="F23" i="2" s="1"/>
  <c r="BG23" i="2" a="1"/>
  <c r="BG23" i="2" s="1"/>
  <c r="BD23" i="2" a="1"/>
  <c r="BD23" i="2" s="1"/>
  <c r="AY23" i="2" a="1"/>
  <c r="AY23" i="2" s="1"/>
  <c r="AV23" i="2" a="1"/>
  <c r="AV23" i="2" s="1"/>
  <c r="AQ23" i="2" a="1"/>
  <c r="AQ23" i="2" s="1"/>
  <c r="AN23" i="2" a="1"/>
  <c r="AN23" i="2" s="1"/>
  <c r="AI23" i="2" a="1"/>
  <c r="AI23" i="2" s="1"/>
  <c r="AF23" i="2" a="1"/>
  <c r="AF23" i="2" s="1"/>
  <c r="AA23" i="2" a="1"/>
  <c r="AA23" i="2" s="1"/>
  <c r="X23" i="2" a="1"/>
  <c r="X23" i="2" s="1"/>
  <c r="S23" i="2" a="1"/>
  <c r="S23" i="2" s="1"/>
  <c r="P23" i="2" a="1"/>
  <c r="P23" i="2" s="1"/>
  <c r="K23" i="2" a="1"/>
  <c r="K23" i="2" s="1"/>
  <c r="H23" i="2" a="1"/>
  <c r="H23" i="2" s="1"/>
  <c r="C23" i="2" a="1"/>
  <c r="C23" i="2" s="1"/>
  <c r="BF23" i="2" a="1"/>
  <c r="BF23" i="2" s="1"/>
  <c r="BA23" i="2" a="1"/>
  <c r="BA23" i="2" s="1"/>
  <c r="AX23" i="2" a="1"/>
  <c r="AX23" i="2" s="1"/>
  <c r="AS23" i="2" a="1"/>
  <c r="AS23" i="2" s="1"/>
  <c r="AP23" i="2" a="1"/>
  <c r="AP23" i="2" s="1"/>
  <c r="AK23" i="2" a="1"/>
  <c r="AK23" i="2" s="1"/>
  <c r="AH23" i="2" a="1"/>
  <c r="AH23" i="2" s="1"/>
  <c r="AC23" i="2" a="1"/>
  <c r="AC23" i="2" s="1"/>
  <c r="Z23" i="2" a="1"/>
  <c r="Z23" i="2" s="1"/>
  <c r="U23" i="2" a="1"/>
  <c r="U23" i="2" s="1"/>
  <c r="R23" i="2" a="1"/>
  <c r="R23" i="2" s="1"/>
  <c r="M23" i="2" a="1"/>
  <c r="M23" i="2" s="1"/>
  <c r="E23" i="2" a="1"/>
  <c r="E23" i="2" s="1"/>
  <c r="J23" i="2" a="1"/>
  <c r="J23" i="2" s="1"/>
  <c r="B23" i="2" a="1"/>
  <c r="B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C27" i="2" a="1"/>
  <c r="BC27" i="2" s="1"/>
  <c r="AU27" i="2" a="1"/>
  <c r="AU27" i="2" s="1"/>
  <c r="AM27" i="2" a="1"/>
  <c r="AM27" i="2" s="1"/>
  <c r="AE27" i="2" a="1"/>
  <c r="AE27" i="2" s="1"/>
  <c r="W27" i="2" a="1"/>
  <c r="W27" i="2" s="1"/>
  <c r="O27" i="2" a="1"/>
  <c r="O27" i="2" s="1"/>
  <c r="G27" i="2" a="1"/>
  <c r="G27" i="2" s="1"/>
  <c r="BE27" i="2" a="1"/>
  <c r="BE27" i="2" s="1"/>
  <c r="AW27" i="2" a="1"/>
  <c r="AW27" i="2" s="1"/>
  <c r="AO27" i="2" a="1"/>
  <c r="AO27" i="2" s="1"/>
  <c r="AG27" i="2" a="1"/>
  <c r="AG27" i="2" s="1"/>
  <c r="Y27" i="2" a="1"/>
  <c r="Y27" i="2" s="1"/>
  <c r="AS27" i="2" a="1"/>
  <c r="AS27" i="2" s="1"/>
  <c r="AC27" i="2" a="1"/>
  <c r="AC27" i="2" s="1"/>
  <c r="K27" i="2" a="1"/>
  <c r="K27" i="2" s="1"/>
  <c r="BG27" i="2" a="1"/>
  <c r="BG27" i="2" s="1"/>
  <c r="AQ27" i="2" a="1"/>
  <c r="AQ27" i="2" s="1"/>
  <c r="AA27" i="2" a="1"/>
  <c r="AA27" i="2" s="1"/>
  <c r="Q27" i="2" a="1"/>
  <c r="Q27" i="2" s="1"/>
  <c r="C27" i="2" a="1"/>
  <c r="C27" i="2" s="1"/>
  <c r="BA27" i="2" a="1"/>
  <c r="BA27" i="2" s="1"/>
  <c r="AK27" i="2" a="1"/>
  <c r="AK27" i="2" s="1"/>
  <c r="U27" i="2" a="1"/>
  <c r="U27" i="2" s="1"/>
  <c r="M27" i="2" a="1"/>
  <c r="M27" i="2" s="1"/>
  <c r="I27" i="2" a="1"/>
  <c r="I27" i="2" s="1"/>
  <c r="AY27" i="2" a="1"/>
  <c r="AY27" i="2" s="1"/>
  <c r="AI27" i="2" a="1"/>
  <c r="AI27" i="2" s="1"/>
  <c r="S27" i="2" a="1"/>
  <c r="S27" i="2" s="1"/>
  <c r="E27" i="2" a="1"/>
  <c r="E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E31" i="2" a="1"/>
  <c r="BE31" i="2" s="1"/>
  <c r="AW31" i="2" a="1"/>
  <c r="AW31" i="2" s="1"/>
  <c r="AO31" i="2" a="1"/>
  <c r="AO31" i="2" s="1"/>
  <c r="AG31" i="2" a="1"/>
  <c r="AG31" i="2" s="1"/>
  <c r="Y31" i="2" a="1"/>
  <c r="Y31" i="2" s="1"/>
  <c r="Q31" i="2" a="1"/>
  <c r="Q31" i="2" s="1"/>
  <c r="I31" i="2" a="1"/>
  <c r="I31" i="2" s="1"/>
  <c r="BG31" i="2" a="1"/>
  <c r="BG31" i="2" s="1"/>
  <c r="AY31" i="2" a="1"/>
  <c r="AY31" i="2" s="1"/>
  <c r="AQ31" i="2" a="1"/>
  <c r="AQ31" i="2" s="1"/>
  <c r="AI31" i="2" a="1"/>
  <c r="AI31" i="2" s="1"/>
  <c r="AA31" i="2" a="1"/>
  <c r="AA31" i="2" s="1"/>
  <c r="S31" i="2" a="1"/>
  <c r="S31" i="2" s="1"/>
  <c r="K31" i="2" a="1"/>
  <c r="K31" i="2" s="1"/>
  <c r="C31" i="2" a="1"/>
  <c r="C31" i="2" s="1"/>
  <c r="BA31" i="2" a="1"/>
  <c r="BA31" i="2" s="1"/>
  <c r="AS31" i="2" a="1"/>
  <c r="AS31" i="2" s="1"/>
  <c r="AK31" i="2" a="1"/>
  <c r="AK31" i="2" s="1"/>
  <c r="AC31" i="2" a="1"/>
  <c r="AC31" i="2" s="1"/>
  <c r="U31" i="2" a="1"/>
  <c r="U31" i="2" s="1"/>
  <c r="M31" i="2" a="1"/>
  <c r="M31" i="2" s="1"/>
  <c r="E31" i="2" a="1"/>
  <c r="E31" i="2" s="1"/>
  <c r="BC31" i="2" a="1"/>
  <c r="BC31" i="2" s="1"/>
  <c r="W31" i="2" a="1"/>
  <c r="W31" i="2" s="1"/>
  <c r="AE31" i="2" a="1"/>
  <c r="AE31" i="2" s="1"/>
  <c r="AM31" i="2" a="1"/>
  <c r="AM31" i="2" s="1"/>
  <c r="G31" i="2" a="1"/>
  <c r="G31" i="2" s="1"/>
  <c r="AU31" i="2" a="1"/>
  <c r="AU31" i="2" s="1"/>
  <c r="O31" i="2" a="1"/>
  <c r="O31" i="2" s="1"/>
  <c r="A2" i="2"/>
  <c r="B9" i="2" a="1"/>
  <c r="B9" i="2" s="1"/>
  <c r="J9" i="2" a="1"/>
  <c r="J9" i="2" s="1"/>
  <c r="R9" i="2" a="1"/>
  <c r="R9" i="2" s="1"/>
  <c r="Z9" i="2" a="1"/>
  <c r="Z9" i="2" s="1"/>
  <c r="AH9" i="2" a="1"/>
  <c r="AH9" i="2" s="1"/>
  <c r="AP9" i="2" a="1"/>
  <c r="AP9" i="2" s="1"/>
  <c r="AX9" i="2" a="1"/>
  <c r="AX9" i="2" s="1"/>
  <c r="B13" i="2" a="1"/>
  <c r="B13" i="2" s="1"/>
  <c r="J13" i="2" a="1"/>
  <c r="J13" i="2" s="1"/>
  <c r="R13" i="2" a="1"/>
  <c r="R13" i="2" s="1"/>
  <c r="Z13" i="2" a="1"/>
  <c r="Z13" i="2" s="1"/>
  <c r="AH13" i="2" a="1"/>
  <c r="AH13" i="2" s="1"/>
  <c r="AP13" i="2" a="1"/>
  <c r="AP13" i="2" s="1"/>
  <c r="AX13" i="2" a="1"/>
  <c r="AX13" i="2" s="1"/>
  <c r="BF13" i="2" a="1"/>
  <c r="BF13" i="2" s="1"/>
  <c r="AA14" i="2" a="1"/>
  <c r="AA14" i="2" s="1"/>
  <c r="BG14" i="2" a="1"/>
  <c r="BG14" i="2" s="1"/>
  <c r="J15" i="2" a="1"/>
  <c r="J15" i="2" s="1"/>
  <c r="U15" i="2" a="1"/>
  <c r="U15" i="2" s="1"/>
  <c r="AP15" i="2" a="1"/>
  <c r="AP15" i="2" s="1"/>
  <c r="BA15" i="2" a="1"/>
  <c r="BA15" i="2" s="1"/>
  <c r="D16" i="2" a="1"/>
  <c r="D16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H16" i="2" a="1"/>
  <c r="BH16" i="2" s="1"/>
  <c r="BB16" i="2" a="1"/>
  <c r="BB16" i="2" s="1"/>
  <c r="AT16" i="2" a="1"/>
  <c r="AT16" i="2" s="1"/>
  <c r="AL16" i="2" a="1"/>
  <c r="AL16" i="2" s="1"/>
  <c r="AD16" i="2" a="1"/>
  <c r="AD16" i="2" s="1"/>
  <c r="V16" i="2" a="1"/>
  <c r="V16" i="2" s="1"/>
  <c r="N16" i="2" a="1"/>
  <c r="N16" i="2" s="1"/>
  <c r="F16" i="2" a="1"/>
  <c r="F16" i="2" s="1"/>
  <c r="BD16" i="2" a="1"/>
  <c r="BD16" i="2" s="1"/>
  <c r="AV16" i="2" a="1"/>
  <c r="AV16" i="2" s="1"/>
  <c r="AN16" i="2" a="1"/>
  <c r="AN16" i="2" s="1"/>
  <c r="AF16" i="2" a="1"/>
  <c r="AF16" i="2" s="1"/>
  <c r="X16" i="2" a="1"/>
  <c r="X16" i="2" s="1"/>
  <c r="P16" i="2" a="1"/>
  <c r="P16" i="2" s="1"/>
  <c r="H16" i="2" a="1"/>
  <c r="H16" i="2" s="1"/>
  <c r="BF16" i="2" a="1"/>
  <c r="BF16" i="2" s="1"/>
  <c r="AX16" i="2" a="1"/>
  <c r="AX16" i="2" s="1"/>
  <c r="AP16" i="2" a="1"/>
  <c r="AP16" i="2" s="1"/>
  <c r="AH16" i="2" a="1"/>
  <c r="AH16" i="2" s="1"/>
  <c r="Z16" i="2" a="1"/>
  <c r="Z16" i="2" s="1"/>
  <c r="R16" i="2" a="1"/>
  <c r="R16" i="2" s="1"/>
  <c r="J16" i="2" a="1"/>
  <c r="J16" i="2" s="1"/>
  <c r="B16" i="2" a="1"/>
  <c r="B16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0" i="2" a="1"/>
  <c r="BH20" i="2" s="1"/>
  <c r="AZ20" i="2" a="1"/>
  <c r="AZ20" i="2" s="1"/>
  <c r="AR20" i="2" a="1"/>
  <c r="AR20" i="2" s="1"/>
  <c r="AJ20" i="2" a="1"/>
  <c r="AJ20" i="2" s="1"/>
  <c r="AB20" i="2" a="1"/>
  <c r="AB20" i="2" s="1"/>
  <c r="T20" i="2" a="1"/>
  <c r="T20" i="2" s="1"/>
  <c r="L20" i="2" a="1"/>
  <c r="L20" i="2" s="1"/>
  <c r="D20" i="2" a="1"/>
  <c r="D20" i="2" s="1"/>
  <c r="BD20" i="2" a="1"/>
  <c r="BD20" i="2" s="1"/>
  <c r="AV20" i="2" a="1"/>
  <c r="AV20" i="2" s="1"/>
  <c r="AN20" i="2" a="1"/>
  <c r="AN20" i="2" s="1"/>
  <c r="AF20" i="2" a="1"/>
  <c r="AF20" i="2" s="1"/>
  <c r="X20" i="2" a="1"/>
  <c r="X20" i="2" s="1"/>
  <c r="P20" i="2" a="1"/>
  <c r="P20" i="2" s="1"/>
  <c r="H20" i="2" a="1"/>
  <c r="H20" i="2" s="1"/>
  <c r="AT20" i="2" a="1"/>
  <c r="AT20" i="2" s="1"/>
  <c r="AD20" i="2" a="1"/>
  <c r="AD20" i="2" s="1"/>
  <c r="N20" i="2" a="1"/>
  <c r="N20" i="2" s="1"/>
  <c r="AX20" i="2" a="1"/>
  <c r="AX20" i="2" s="1"/>
  <c r="AH20" i="2" a="1"/>
  <c r="AH20" i="2" s="1"/>
  <c r="R20" i="2" a="1"/>
  <c r="R20" i="2" s="1"/>
  <c r="B20" i="2" a="1"/>
  <c r="B20" i="2" s="1"/>
  <c r="BB20" i="2" a="1"/>
  <c r="BB20" i="2" s="1"/>
  <c r="AL20" i="2" a="1"/>
  <c r="AL20" i="2" s="1"/>
  <c r="V20" i="2" a="1"/>
  <c r="V20" i="2" s="1"/>
  <c r="F20" i="2" a="1"/>
  <c r="F20" i="2" s="1"/>
  <c r="BF20" i="2" a="1"/>
  <c r="BF20" i="2" s="1"/>
  <c r="AP20" i="2" a="1"/>
  <c r="AP20" i="2" s="1"/>
  <c r="Z20" i="2" a="1"/>
  <c r="Z20" i="2" s="1"/>
  <c r="J20" i="2" a="1"/>
  <c r="J20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B24" i="2" a="1"/>
  <c r="BB24" i="2" s="1"/>
  <c r="AT24" i="2" a="1"/>
  <c r="AT24" i="2" s="1"/>
  <c r="AL24" i="2" a="1"/>
  <c r="AL24" i="2" s="1"/>
  <c r="AD24" i="2" a="1"/>
  <c r="AD24" i="2" s="1"/>
  <c r="V24" i="2" a="1"/>
  <c r="V24" i="2" s="1"/>
  <c r="N24" i="2" a="1"/>
  <c r="N24" i="2" s="1"/>
  <c r="F24" i="2" a="1"/>
  <c r="F24" i="2" s="1"/>
  <c r="BD24" i="2" a="1"/>
  <c r="BD24" i="2" s="1"/>
  <c r="AV24" i="2" a="1"/>
  <c r="AV24" i="2" s="1"/>
  <c r="AN24" i="2" a="1"/>
  <c r="AN24" i="2" s="1"/>
  <c r="AF24" i="2" a="1"/>
  <c r="AF24" i="2" s="1"/>
  <c r="X24" i="2" a="1"/>
  <c r="X24" i="2" s="1"/>
  <c r="P24" i="2" a="1"/>
  <c r="P24" i="2" s="1"/>
  <c r="H24" i="2" a="1"/>
  <c r="H24" i="2" s="1"/>
  <c r="BF24" i="2" a="1"/>
  <c r="BF24" i="2" s="1"/>
  <c r="AX24" i="2" a="1"/>
  <c r="AX24" i="2" s="1"/>
  <c r="AP24" i="2" a="1"/>
  <c r="AP24" i="2" s="1"/>
  <c r="AH24" i="2" a="1"/>
  <c r="AH24" i="2" s="1"/>
  <c r="Z24" i="2" a="1"/>
  <c r="Z24" i="2" s="1"/>
  <c r="R24" i="2" a="1"/>
  <c r="R24" i="2" s="1"/>
  <c r="J24" i="2" a="1"/>
  <c r="J24" i="2" s="1"/>
  <c r="B24" i="2" a="1"/>
  <c r="B24" i="2" s="1"/>
  <c r="BH24" i="2" a="1"/>
  <c r="BH24" i="2" s="1"/>
  <c r="AZ24" i="2" a="1"/>
  <c r="AZ24" i="2" s="1"/>
  <c r="AR24" i="2" a="1"/>
  <c r="AR24" i="2" s="1"/>
  <c r="AJ24" i="2" a="1"/>
  <c r="AJ24" i="2" s="1"/>
  <c r="AB24" i="2" a="1"/>
  <c r="AB24" i="2" s="1"/>
  <c r="T24" i="2" a="1"/>
  <c r="T24" i="2" s="1"/>
  <c r="L24" i="2" a="1"/>
  <c r="L24" i="2" s="1"/>
  <c r="D24" i="2" a="1"/>
  <c r="D24" i="2" s="1"/>
  <c r="BE28" i="2" a="1"/>
  <c r="BE28" i="2" s="1"/>
  <c r="BB28" i="2" a="1"/>
  <c r="BB28" i="2" s="1"/>
  <c r="AW28" i="2" a="1"/>
  <c r="AW28" i="2" s="1"/>
  <c r="AT28" i="2" a="1"/>
  <c r="AT28" i="2" s="1"/>
  <c r="AO28" i="2" a="1"/>
  <c r="AO28" i="2" s="1"/>
  <c r="AL28" i="2" a="1"/>
  <c r="AL28" i="2" s="1"/>
  <c r="AG28" i="2" a="1"/>
  <c r="AG28" i="2" s="1"/>
  <c r="AD28" i="2" a="1"/>
  <c r="AD28" i="2" s="1"/>
  <c r="Y28" i="2" a="1"/>
  <c r="Y28" i="2" s="1"/>
  <c r="V28" i="2" a="1"/>
  <c r="V28" i="2" s="1"/>
  <c r="Q28" i="2" a="1"/>
  <c r="Q28" i="2" s="1"/>
  <c r="N28" i="2" a="1"/>
  <c r="N28" i="2" s="1"/>
  <c r="I28" i="2" a="1"/>
  <c r="I28" i="2" s="1"/>
  <c r="F28" i="2" a="1"/>
  <c r="F28" i="2" s="1"/>
  <c r="BG28" i="2" a="1"/>
  <c r="BG28" i="2" s="1"/>
  <c r="BD28" i="2" a="1"/>
  <c r="BD28" i="2" s="1"/>
  <c r="AY28" i="2" a="1"/>
  <c r="AY28" i="2" s="1"/>
  <c r="AV28" i="2" a="1"/>
  <c r="AV28" i="2" s="1"/>
  <c r="AQ28" i="2" a="1"/>
  <c r="AQ28" i="2" s="1"/>
  <c r="AN28" i="2" a="1"/>
  <c r="AN28" i="2" s="1"/>
  <c r="AI28" i="2" a="1"/>
  <c r="AI28" i="2" s="1"/>
  <c r="AF28" i="2" a="1"/>
  <c r="AF28" i="2" s="1"/>
  <c r="AA28" i="2" a="1"/>
  <c r="AA28" i="2" s="1"/>
  <c r="X28" i="2" a="1"/>
  <c r="X28" i="2" s="1"/>
  <c r="S28" i="2" a="1"/>
  <c r="S28" i="2" s="1"/>
  <c r="P28" i="2" a="1"/>
  <c r="P28" i="2" s="1"/>
  <c r="K28" i="2" a="1"/>
  <c r="K28" i="2" s="1"/>
  <c r="H28" i="2" a="1"/>
  <c r="H28" i="2" s="1"/>
  <c r="C28" i="2" a="1"/>
  <c r="C28" i="2" s="1"/>
  <c r="BH28" i="2" a="1"/>
  <c r="BH28" i="2" s="1"/>
  <c r="BC28" i="2" a="1"/>
  <c r="BC28" i="2" s="1"/>
  <c r="AR28" i="2" a="1"/>
  <c r="AR28" i="2" s="1"/>
  <c r="AM28" i="2" a="1"/>
  <c r="AM28" i="2" s="1"/>
  <c r="AB28" i="2" a="1"/>
  <c r="AB28" i="2" s="1"/>
  <c r="W28" i="2" a="1"/>
  <c r="W28" i="2" s="1"/>
  <c r="L28" i="2" a="1"/>
  <c r="L28" i="2" s="1"/>
  <c r="G28" i="2" a="1"/>
  <c r="G28" i="2" s="1"/>
  <c r="BF28" i="2" a="1"/>
  <c r="BF28" i="2" s="1"/>
  <c r="BA28" i="2" a="1"/>
  <c r="BA28" i="2" s="1"/>
  <c r="AP28" i="2" a="1"/>
  <c r="AP28" i="2" s="1"/>
  <c r="AK28" i="2" a="1"/>
  <c r="AK28" i="2" s="1"/>
  <c r="Z28" i="2" a="1"/>
  <c r="Z28" i="2" s="1"/>
  <c r="U28" i="2" a="1"/>
  <c r="U28" i="2" s="1"/>
  <c r="J28" i="2" a="1"/>
  <c r="J28" i="2" s="1"/>
  <c r="E28" i="2" a="1"/>
  <c r="E28" i="2" s="1"/>
  <c r="AZ28" i="2" a="1"/>
  <c r="AZ28" i="2" s="1"/>
  <c r="AU28" i="2" a="1"/>
  <c r="AU28" i="2" s="1"/>
  <c r="AJ28" i="2" a="1"/>
  <c r="AJ28" i="2" s="1"/>
  <c r="AE28" i="2" a="1"/>
  <c r="AE28" i="2" s="1"/>
  <c r="T28" i="2" a="1"/>
  <c r="T28" i="2" s="1"/>
  <c r="O28" i="2" a="1"/>
  <c r="O28" i="2" s="1"/>
  <c r="D28" i="2" a="1"/>
  <c r="D28" i="2" s="1"/>
  <c r="AX28" i="2" a="1"/>
  <c r="AX28" i="2" s="1"/>
  <c r="AS28" i="2" a="1"/>
  <c r="AS28" i="2" s="1"/>
  <c r="AH28" i="2" a="1"/>
  <c r="AH28" i="2" s="1"/>
  <c r="AC28" i="2" a="1"/>
  <c r="AC28" i="2" s="1"/>
  <c r="R28" i="2" a="1"/>
  <c r="R28" i="2" s="1"/>
  <c r="M28" i="2" a="1"/>
  <c r="M28" i="2" s="1"/>
  <c r="B28" i="2" a="1"/>
  <c r="B28" i="2" s="1"/>
  <c r="H9" i="2" a="1"/>
  <c r="H9" i="2" s="1"/>
  <c r="P9" i="2" a="1"/>
  <c r="P9" i="2" s="1"/>
  <c r="X9" i="2" a="1"/>
  <c r="X9" i="2" s="1"/>
  <c r="AF9" i="2" a="1"/>
  <c r="AF9" i="2" s="1"/>
  <c r="AN9" i="2" a="1"/>
  <c r="AN9" i="2" s="1"/>
  <c r="AV9" i="2" a="1"/>
  <c r="AV9" i="2" s="1"/>
  <c r="BD9" i="2" a="1"/>
  <c r="BD9" i="2" s="1"/>
  <c r="D13" i="2" a="1"/>
  <c r="D13" i="2" s="1"/>
  <c r="L13" i="2" a="1"/>
  <c r="L13" i="2" s="1"/>
  <c r="T13" i="2" a="1"/>
  <c r="T13" i="2" s="1"/>
  <c r="AB13" i="2" a="1"/>
  <c r="AB13" i="2" s="1"/>
  <c r="AJ13" i="2" a="1"/>
  <c r="AJ13" i="2" s="1"/>
  <c r="AR13" i="2" a="1"/>
  <c r="AR13" i="2" s="1"/>
  <c r="AZ13" i="2" a="1"/>
  <c r="AZ13" i="2" s="1"/>
  <c r="S14" i="2" a="1"/>
  <c r="S14" i="2" s="1"/>
  <c r="AY14" i="2" a="1"/>
  <c r="AY14" i="2" s="1"/>
  <c r="B15" i="2" a="1"/>
  <c r="B15" i="2" s="1"/>
  <c r="M15" i="2" a="1"/>
  <c r="M15" i="2" s="1"/>
  <c r="AH15" i="2" a="1"/>
  <c r="AH15" i="2" s="1"/>
  <c r="AS15" i="2" a="1"/>
  <c r="AS15" i="2" s="1"/>
  <c r="AB16" i="2" a="1"/>
  <c r="AB16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G17" i="2" a="1"/>
  <c r="BG17" i="2" s="1"/>
  <c r="BB17" i="2" a="1"/>
  <c r="BB17" i="2" s="1"/>
  <c r="AY17" i="2" a="1"/>
  <c r="AY17" i="2" s="1"/>
  <c r="AT17" i="2" a="1"/>
  <c r="AT17" i="2" s="1"/>
  <c r="AQ17" i="2" a="1"/>
  <c r="AQ17" i="2" s="1"/>
  <c r="AL17" i="2" a="1"/>
  <c r="AL17" i="2" s="1"/>
  <c r="AI17" i="2" a="1"/>
  <c r="AI17" i="2" s="1"/>
  <c r="AD17" i="2" a="1"/>
  <c r="AD17" i="2" s="1"/>
  <c r="AA17" i="2" a="1"/>
  <c r="AA17" i="2" s="1"/>
  <c r="V17" i="2" a="1"/>
  <c r="V17" i="2" s="1"/>
  <c r="S17" i="2" a="1"/>
  <c r="S17" i="2" s="1"/>
  <c r="N17" i="2" a="1"/>
  <c r="N17" i="2" s="1"/>
  <c r="K17" i="2" a="1"/>
  <c r="K17" i="2" s="1"/>
  <c r="F17" i="2" a="1"/>
  <c r="F17" i="2" s="1"/>
  <c r="C17" i="2" a="1"/>
  <c r="C17" i="2" s="1"/>
  <c r="BD17" i="2" a="1"/>
  <c r="BD17" i="2" s="1"/>
  <c r="BA17" i="2" a="1"/>
  <c r="BA17" i="2" s="1"/>
  <c r="AV17" i="2" a="1"/>
  <c r="AV17" i="2" s="1"/>
  <c r="AS17" i="2" a="1"/>
  <c r="AS17" i="2" s="1"/>
  <c r="AN17" i="2" a="1"/>
  <c r="AN17" i="2" s="1"/>
  <c r="AK17" i="2" a="1"/>
  <c r="AK17" i="2" s="1"/>
  <c r="AF17" i="2" a="1"/>
  <c r="AF17" i="2" s="1"/>
  <c r="AC17" i="2" a="1"/>
  <c r="AC17" i="2" s="1"/>
  <c r="X17" i="2" a="1"/>
  <c r="X17" i="2" s="1"/>
  <c r="U17" i="2" a="1"/>
  <c r="U17" i="2" s="1"/>
  <c r="P17" i="2" a="1"/>
  <c r="P17" i="2" s="1"/>
  <c r="M17" i="2" a="1"/>
  <c r="M17" i="2" s="1"/>
  <c r="H17" i="2" a="1"/>
  <c r="H17" i="2" s="1"/>
  <c r="E17" i="2" a="1"/>
  <c r="E17" i="2" s="1"/>
  <c r="BF17" i="2" a="1"/>
  <c r="BF17" i="2" s="1"/>
  <c r="BC17" i="2" a="1"/>
  <c r="BC17" i="2" s="1"/>
  <c r="AX17" i="2" a="1"/>
  <c r="AX17" i="2" s="1"/>
  <c r="AU17" i="2" a="1"/>
  <c r="AU17" i="2" s="1"/>
  <c r="AP17" i="2" a="1"/>
  <c r="AP17" i="2" s="1"/>
  <c r="AM17" i="2" a="1"/>
  <c r="AM17" i="2" s="1"/>
  <c r="AH17" i="2" a="1"/>
  <c r="AH17" i="2" s="1"/>
  <c r="AE17" i="2" a="1"/>
  <c r="AE17" i="2" s="1"/>
  <c r="Z17" i="2" a="1"/>
  <c r="Z17" i="2" s="1"/>
  <c r="W17" i="2" a="1"/>
  <c r="W17" i="2" s="1"/>
  <c r="R17" i="2" a="1"/>
  <c r="R17" i="2" s="1"/>
  <c r="O17" i="2" a="1"/>
  <c r="O17" i="2" s="1"/>
  <c r="J17" i="2" a="1"/>
  <c r="J17" i="2" s="1"/>
  <c r="G17" i="2" a="1"/>
  <c r="G17" i="2" s="1"/>
  <c r="B17" i="2" a="1"/>
  <c r="B17" i="2" s="1"/>
  <c r="BH17" i="2" a="1"/>
  <c r="BH17" i="2" s="1"/>
  <c r="BE17" i="2" a="1"/>
  <c r="BE17" i="2" s="1"/>
  <c r="AZ17" i="2" a="1"/>
  <c r="AZ17" i="2" s="1"/>
  <c r="AW17" i="2" a="1"/>
  <c r="AW17" i="2" s="1"/>
  <c r="AR17" i="2" a="1"/>
  <c r="AR17" i="2" s="1"/>
  <c r="AO17" i="2" a="1"/>
  <c r="AO17" i="2" s="1"/>
  <c r="AJ17" i="2" a="1"/>
  <c r="AJ17" i="2" s="1"/>
  <c r="AG17" i="2" a="1"/>
  <c r="AG17" i="2" s="1"/>
  <c r="AB17" i="2" a="1"/>
  <c r="AB17" i="2" s="1"/>
  <c r="Y17" i="2" a="1"/>
  <c r="Y17" i="2" s="1"/>
  <c r="T17" i="2" a="1"/>
  <c r="T17" i="2" s="1"/>
  <c r="Q17" i="2" a="1"/>
  <c r="Q17" i="2" s="1"/>
  <c r="L17" i="2" a="1"/>
  <c r="L17" i="2" s="1"/>
  <c r="I17" i="2" a="1"/>
  <c r="I17" i="2" s="1"/>
  <c r="D17" i="2" a="1"/>
  <c r="D17" i="2" s="1"/>
  <c r="BG21" i="2" a="1"/>
  <c r="BG21" i="2" s="1"/>
  <c r="BB21" i="2" a="1"/>
  <c r="BB21" i="2" s="1"/>
  <c r="AY21" i="2" a="1"/>
  <c r="AY21" i="2" s="1"/>
  <c r="AT21" i="2" a="1"/>
  <c r="AT21" i="2" s="1"/>
  <c r="AQ21" i="2" a="1"/>
  <c r="AQ21" i="2" s="1"/>
  <c r="AL21" i="2" a="1"/>
  <c r="AL21" i="2" s="1"/>
  <c r="AI21" i="2" a="1"/>
  <c r="AI21" i="2" s="1"/>
  <c r="AD21" i="2" a="1"/>
  <c r="AD21" i="2" s="1"/>
  <c r="AA21" i="2" a="1"/>
  <c r="AA21" i="2" s="1"/>
  <c r="V21" i="2" a="1"/>
  <c r="V21" i="2" s="1"/>
  <c r="S21" i="2" a="1"/>
  <c r="S21" i="2" s="1"/>
  <c r="N21" i="2" a="1"/>
  <c r="N21" i="2" s="1"/>
  <c r="K21" i="2" a="1"/>
  <c r="K21" i="2" s="1"/>
  <c r="F21" i="2" a="1"/>
  <c r="F21" i="2" s="1"/>
  <c r="C21" i="2" a="1"/>
  <c r="C21" i="2" s="1"/>
  <c r="BF21" i="2" a="1"/>
  <c r="BF21" i="2" s="1"/>
  <c r="BC21" i="2" a="1"/>
  <c r="BC21" i="2" s="1"/>
  <c r="AX21" i="2" a="1"/>
  <c r="AX21" i="2" s="1"/>
  <c r="AU21" i="2" a="1"/>
  <c r="AU21" i="2" s="1"/>
  <c r="AP21" i="2" a="1"/>
  <c r="AP21" i="2" s="1"/>
  <c r="AM21" i="2" a="1"/>
  <c r="AM21" i="2" s="1"/>
  <c r="AH21" i="2" a="1"/>
  <c r="AH21" i="2" s="1"/>
  <c r="AE21" i="2" a="1"/>
  <c r="AE21" i="2" s="1"/>
  <c r="Z21" i="2" a="1"/>
  <c r="Z21" i="2" s="1"/>
  <c r="W21" i="2" a="1"/>
  <c r="W21" i="2" s="1"/>
  <c r="R21" i="2" a="1"/>
  <c r="R21" i="2" s="1"/>
  <c r="O21" i="2" a="1"/>
  <c r="O21" i="2" s="1"/>
  <c r="J21" i="2" a="1"/>
  <c r="J21" i="2" s="1"/>
  <c r="G21" i="2" a="1"/>
  <c r="G21" i="2" s="1"/>
  <c r="B21" i="2" a="1"/>
  <c r="B21" i="2" s="1"/>
  <c r="BD21" i="2" a="1"/>
  <c r="BD21" i="2" s="1"/>
  <c r="AS21" i="2" a="1"/>
  <c r="AS21" i="2" s="1"/>
  <c r="AN21" i="2" a="1"/>
  <c r="AN21" i="2" s="1"/>
  <c r="AC21" i="2" a="1"/>
  <c r="AC21" i="2" s="1"/>
  <c r="X21" i="2" a="1"/>
  <c r="X21" i="2" s="1"/>
  <c r="M21" i="2" a="1"/>
  <c r="M21" i="2" s="1"/>
  <c r="H21" i="2" a="1"/>
  <c r="H21" i="2" s="1"/>
  <c r="BH21" i="2" a="1"/>
  <c r="BH21" i="2" s="1"/>
  <c r="AW21" i="2" a="1"/>
  <c r="AW21" i="2" s="1"/>
  <c r="AR21" i="2" a="1"/>
  <c r="AR21" i="2" s="1"/>
  <c r="AG21" i="2" a="1"/>
  <c r="AG21" i="2" s="1"/>
  <c r="AB21" i="2" a="1"/>
  <c r="AB21" i="2" s="1"/>
  <c r="Q21" i="2" a="1"/>
  <c r="Q21" i="2" s="1"/>
  <c r="L21" i="2" a="1"/>
  <c r="L21" i="2" s="1"/>
  <c r="BA21" i="2" a="1"/>
  <c r="BA21" i="2" s="1"/>
  <c r="AV21" i="2" a="1"/>
  <c r="AV21" i="2" s="1"/>
  <c r="AK21" i="2" a="1"/>
  <c r="AK21" i="2" s="1"/>
  <c r="AF21" i="2" a="1"/>
  <c r="AF21" i="2" s="1"/>
  <c r="U21" i="2" a="1"/>
  <c r="U21" i="2" s="1"/>
  <c r="P21" i="2" a="1"/>
  <c r="P21" i="2" s="1"/>
  <c r="E21" i="2" a="1"/>
  <c r="E21" i="2" s="1"/>
  <c r="BE21" i="2" a="1"/>
  <c r="BE21" i="2" s="1"/>
  <c r="AZ21" i="2" a="1"/>
  <c r="AZ21" i="2" s="1"/>
  <c r="AO21" i="2" a="1"/>
  <c r="AO21" i="2" s="1"/>
  <c r="AJ21" i="2" a="1"/>
  <c r="AJ21" i="2" s="1"/>
  <c r="Y21" i="2" a="1"/>
  <c r="Y21" i="2" s="1"/>
  <c r="T21" i="2" a="1"/>
  <c r="T21" i="2" s="1"/>
  <c r="I21" i="2" a="1"/>
  <c r="I21" i="2" s="1"/>
  <c r="D21" i="2" a="1"/>
  <c r="D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BB25" i="2" a="1"/>
  <c r="BB25" i="2" s="1"/>
  <c r="AT25" i="2" a="1"/>
  <c r="AT25" i="2" s="1"/>
  <c r="AL25" i="2" a="1"/>
  <c r="AL25" i="2" s="1"/>
  <c r="AZ25" i="2" a="1"/>
  <c r="AZ25" i="2" s="1"/>
  <c r="AV25" i="2" a="1"/>
  <c r="AV25" i="2" s="1"/>
  <c r="AF25" i="2" a="1"/>
  <c r="AF25" i="2" s="1"/>
  <c r="AC25" i="2" a="1"/>
  <c r="AC25" i="2" s="1"/>
  <c r="X25" i="2" a="1"/>
  <c r="X25" i="2" s="1"/>
  <c r="U25" i="2" a="1"/>
  <c r="U25" i="2" s="1"/>
  <c r="P25" i="2" a="1"/>
  <c r="P25" i="2" s="1"/>
  <c r="M25" i="2" a="1"/>
  <c r="M25" i="2" s="1"/>
  <c r="H25" i="2" a="1"/>
  <c r="H25" i="2" s="1"/>
  <c r="E25" i="2" a="1"/>
  <c r="E25" i="2" s="1"/>
  <c r="BF25" i="2" a="1"/>
  <c r="BF25" i="2" s="1"/>
  <c r="AR25" i="2" a="1"/>
  <c r="AR25" i="2" s="1"/>
  <c r="AN25" i="2" a="1"/>
  <c r="AN25" i="2" s="1"/>
  <c r="AH25" i="2" a="1"/>
  <c r="AH25" i="2" s="1"/>
  <c r="AE25" i="2" a="1"/>
  <c r="AE25" i="2" s="1"/>
  <c r="Z25" i="2" a="1"/>
  <c r="Z25" i="2" s="1"/>
  <c r="W25" i="2" a="1"/>
  <c r="W25" i="2" s="1"/>
  <c r="R25" i="2" a="1"/>
  <c r="R25" i="2" s="1"/>
  <c r="O25" i="2" a="1"/>
  <c r="O25" i="2" s="1"/>
  <c r="J25" i="2" a="1"/>
  <c r="J25" i="2" s="1"/>
  <c r="G25" i="2" a="1"/>
  <c r="G25" i="2" s="1"/>
  <c r="B25" i="2" a="1"/>
  <c r="B25" i="2" s="1"/>
  <c r="AX25" i="2" a="1"/>
  <c r="AX25" i="2" s="1"/>
  <c r="AJ25" i="2" a="1"/>
  <c r="AJ25" i="2" s="1"/>
  <c r="AG25" i="2" a="1"/>
  <c r="AG25" i="2" s="1"/>
  <c r="AB25" i="2" a="1"/>
  <c r="AB25" i="2" s="1"/>
  <c r="Y25" i="2" a="1"/>
  <c r="Y25" i="2" s="1"/>
  <c r="T25" i="2" a="1"/>
  <c r="T25" i="2" s="1"/>
  <c r="Q25" i="2" a="1"/>
  <c r="Q25" i="2" s="1"/>
  <c r="L25" i="2" a="1"/>
  <c r="L25" i="2" s="1"/>
  <c r="I25" i="2" a="1"/>
  <c r="I25" i="2" s="1"/>
  <c r="D25" i="2" a="1"/>
  <c r="D25" i="2" s="1"/>
  <c r="BH25" i="2" a="1"/>
  <c r="BH25" i="2" s="1"/>
  <c r="BD25" i="2" a="1"/>
  <c r="BD25" i="2" s="1"/>
  <c r="AP25" i="2" a="1"/>
  <c r="AP25" i="2" s="1"/>
  <c r="AI25" i="2" a="1"/>
  <c r="AI25" i="2" s="1"/>
  <c r="AD25" i="2" a="1"/>
  <c r="AD25" i="2" s="1"/>
  <c r="AA25" i="2" a="1"/>
  <c r="AA25" i="2" s="1"/>
  <c r="V25" i="2" a="1"/>
  <c r="V25" i="2" s="1"/>
  <c r="S25" i="2" a="1"/>
  <c r="S25" i="2" s="1"/>
  <c r="N25" i="2" a="1"/>
  <c r="N25" i="2" s="1"/>
  <c r="K25" i="2" a="1"/>
  <c r="K25" i="2" s="1"/>
  <c r="F25" i="2" a="1"/>
  <c r="F25" i="2" s="1"/>
  <c r="C25" i="2" a="1"/>
  <c r="C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D29" i="2" a="1"/>
  <c r="BD29" i="2" s="1"/>
  <c r="AV29" i="2" a="1"/>
  <c r="AV29" i="2" s="1"/>
  <c r="AN29" i="2" a="1"/>
  <c r="AN29" i="2" s="1"/>
  <c r="AF29" i="2" a="1"/>
  <c r="AF29" i="2" s="1"/>
  <c r="X29" i="2" a="1"/>
  <c r="X29" i="2" s="1"/>
  <c r="P29" i="2" a="1"/>
  <c r="P29" i="2" s="1"/>
  <c r="H29" i="2" a="1"/>
  <c r="H29" i="2" s="1"/>
  <c r="BF29" i="2" a="1"/>
  <c r="BF29" i="2" s="1"/>
  <c r="AX29" i="2" a="1"/>
  <c r="AX29" i="2" s="1"/>
  <c r="AP29" i="2" a="1"/>
  <c r="AP29" i="2" s="1"/>
  <c r="AH29" i="2" a="1"/>
  <c r="AH29" i="2" s="1"/>
  <c r="Z29" i="2" a="1"/>
  <c r="Z29" i="2" s="1"/>
  <c r="R29" i="2" a="1"/>
  <c r="R29" i="2" s="1"/>
  <c r="J29" i="2" a="1"/>
  <c r="J29" i="2" s="1"/>
  <c r="B29" i="2" a="1"/>
  <c r="B29" i="2" s="1"/>
  <c r="BH29" i="2" a="1"/>
  <c r="BH29" i="2" s="1"/>
  <c r="AZ29" i="2" a="1"/>
  <c r="AZ29" i="2" s="1"/>
  <c r="AR29" i="2" a="1"/>
  <c r="AR29" i="2" s="1"/>
  <c r="AJ29" i="2" a="1"/>
  <c r="AJ29" i="2" s="1"/>
  <c r="AB29" i="2" a="1"/>
  <c r="AB29" i="2" s="1"/>
  <c r="T29" i="2" a="1"/>
  <c r="T29" i="2" s="1"/>
  <c r="L29" i="2" a="1"/>
  <c r="L29" i="2" s="1"/>
  <c r="AT29" i="2" a="1"/>
  <c r="AT29" i="2" s="1"/>
  <c r="N29" i="2" a="1"/>
  <c r="N29" i="2" s="1"/>
  <c r="F29" i="2" a="1"/>
  <c r="F29" i="2" s="1"/>
  <c r="BB29" i="2" a="1"/>
  <c r="BB29" i="2" s="1"/>
  <c r="V29" i="2" a="1"/>
  <c r="V29" i="2" s="1"/>
  <c r="D29" i="2" a="1"/>
  <c r="D29" i="2" s="1"/>
  <c r="AD29" i="2" a="1"/>
  <c r="AD29" i="2" s="1"/>
  <c r="AL29" i="2" a="1"/>
  <c r="AL29" i="2" s="1"/>
  <c r="F9" i="2" a="1"/>
  <c r="F9" i="2" s="1"/>
  <c r="N9" i="2" a="1"/>
  <c r="N9" i="2" s="1"/>
  <c r="V9" i="2" a="1"/>
  <c r="V9" i="2" s="1"/>
  <c r="AD9" i="2" a="1"/>
  <c r="AD9" i="2" s="1"/>
  <c r="AL9" i="2" a="1"/>
  <c r="AL9" i="2" s="1"/>
  <c r="AT9" i="2" a="1"/>
  <c r="AT9" i="2" s="1"/>
  <c r="BB9" i="2" a="1"/>
  <c r="BB9" i="2" s="1"/>
  <c r="F13" i="2" a="1"/>
  <c r="F13" i="2" s="1"/>
  <c r="N13" i="2" a="1"/>
  <c r="N13" i="2" s="1"/>
  <c r="V13" i="2" a="1"/>
  <c r="V13" i="2" s="1"/>
  <c r="AD13" i="2" a="1"/>
  <c r="AD13" i="2" s="1"/>
  <c r="AL13" i="2" a="1"/>
  <c r="AL13" i="2" s="1"/>
  <c r="AT13" i="2" a="1"/>
  <c r="AT13" i="2" s="1"/>
  <c r="BB13" i="2" a="1"/>
  <c r="BB13" i="2" s="1"/>
  <c r="K14" i="2" a="1"/>
  <c r="K14" i="2" s="1"/>
  <c r="AQ14" i="2" a="1"/>
  <c r="AQ14" i="2" s="1"/>
  <c r="E15" i="2" a="1"/>
  <c r="E15" i="2" s="1"/>
  <c r="Z15" i="2" a="1"/>
  <c r="Z15" i="2" s="1"/>
  <c r="AK15" i="2" a="1"/>
  <c r="AK15" i="2" s="1"/>
  <c r="BF15" i="2" a="1"/>
  <c r="BF15" i="2" s="1"/>
  <c r="T16" i="2" a="1"/>
  <c r="T16" i="2" s="1"/>
  <c r="AZ16" i="2" a="1"/>
  <c r="AZ16" i="2" s="1"/>
  <c r="BE40" i="2" a="1"/>
  <c r="BE40" i="2" s="1"/>
  <c r="BH34" i="2" a="1"/>
  <c r="BH34" i="2" s="1"/>
  <c r="Q40" i="2" a="1"/>
  <c r="Q40" i="2" s="1"/>
  <c r="AW40" i="2" a="1"/>
  <c r="AW40" i="2" s="1"/>
  <c r="M32" i="2" a="1"/>
  <c r="M32" i="2" s="1"/>
  <c r="Q34" i="2" a="1"/>
  <c r="Q34" i="2" s="1"/>
  <c r="AB34" i="2" a="1"/>
  <c r="AB34" i="2" s="1"/>
  <c r="AW34" i="2" a="1"/>
  <c r="AW34" i="2" s="1"/>
  <c r="Y40" i="2" a="1"/>
  <c r="Y40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BC40" i="2" a="1"/>
  <c r="BC40" i="2" s="1"/>
  <c r="AU40" i="2" a="1"/>
  <c r="AU40" i="2" s="1"/>
  <c r="AM40" i="2" a="1"/>
  <c r="AM40" i="2" s="1"/>
  <c r="AE40" i="2" a="1"/>
  <c r="AE40" i="2" s="1"/>
  <c r="W40" i="2" a="1"/>
  <c r="W40" i="2" s="1"/>
  <c r="O40" i="2" a="1"/>
  <c r="O40" i="2" s="1"/>
  <c r="G40" i="2" a="1"/>
  <c r="G40" i="2" s="1"/>
  <c r="BA40" i="2" a="1"/>
  <c r="BA40" i="2" s="1"/>
  <c r="AS40" i="2" a="1"/>
  <c r="AS40" i="2" s="1"/>
  <c r="AK40" i="2" a="1"/>
  <c r="AK40" i="2" s="1"/>
  <c r="AC40" i="2" a="1"/>
  <c r="AC40" i="2" s="1"/>
  <c r="U40" i="2" a="1"/>
  <c r="U40" i="2" s="1"/>
  <c r="M40" i="2" a="1"/>
  <c r="M40" i="2" s="1"/>
  <c r="E40" i="2" a="1"/>
  <c r="E40" i="2" s="1"/>
  <c r="BG40" i="2" a="1"/>
  <c r="BG40" i="2" s="1"/>
  <c r="AY40" i="2" a="1"/>
  <c r="AY40" i="2" s="1"/>
  <c r="AQ40" i="2" a="1"/>
  <c r="AQ40" i="2" s="1"/>
  <c r="AI40" i="2" a="1"/>
  <c r="AI40" i="2" s="1"/>
  <c r="AA40" i="2" a="1"/>
  <c r="AA40" i="2" s="1"/>
  <c r="S40" i="2" a="1"/>
  <c r="S40" i="2" s="1"/>
  <c r="K40" i="2" a="1"/>
  <c r="K40" i="2" s="1"/>
  <c r="C40" i="2" a="1"/>
  <c r="C40" i="2" s="1"/>
  <c r="AG40" i="2" a="1"/>
  <c r="AG40" i="2" s="1"/>
  <c r="BC45" i="2" a="1"/>
  <c r="BC45" i="2" s="1"/>
  <c r="BG34" i="2" a="1"/>
  <c r="BG34" i="2" s="1"/>
  <c r="BB34" i="2" a="1"/>
  <c r="BB34" i="2" s="1"/>
  <c r="AY34" i="2" a="1"/>
  <c r="AY34" i="2" s="1"/>
  <c r="AT34" i="2" a="1"/>
  <c r="AT34" i="2" s="1"/>
  <c r="AQ34" i="2" a="1"/>
  <c r="AQ34" i="2" s="1"/>
  <c r="AL34" i="2" a="1"/>
  <c r="AL34" i="2" s="1"/>
  <c r="AI34" i="2" a="1"/>
  <c r="AI34" i="2" s="1"/>
  <c r="AD34" i="2" a="1"/>
  <c r="AD34" i="2" s="1"/>
  <c r="AA34" i="2" a="1"/>
  <c r="AA34" i="2" s="1"/>
  <c r="V34" i="2" a="1"/>
  <c r="V34" i="2" s="1"/>
  <c r="S34" i="2" a="1"/>
  <c r="S34" i="2" s="1"/>
  <c r="N34" i="2" a="1"/>
  <c r="N34" i="2" s="1"/>
  <c r="K34" i="2" a="1"/>
  <c r="K34" i="2" s="1"/>
  <c r="F34" i="2" a="1"/>
  <c r="F34" i="2" s="1"/>
  <c r="C34" i="2" a="1"/>
  <c r="C34" i="2" s="1"/>
  <c r="BD34" i="2" a="1"/>
  <c r="BD34" i="2" s="1"/>
  <c r="BA34" i="2" a="1"/>
  <c r="BA34" i="2" s="1"/>
  <c r="AV34" i="2" a="1"/>
  <c r="AV34" i="2" s="1"/>
  <c r="AS34" i="2" a="1"/>
  <c r="AS34" i="2" s="1"/>
  <c r="AN34" i="2" a="1"/>
  <c r="AN34" i="2" s="1"/>
  <c r="AK34" i="2" a="1"/>
  <c r="AK34" i="2" s="1"/>
  <c r="AF34" i="2" a="1"/>
  <c r="AF34" i="2" s="1"/>
  <c r="AC34" i="2" a="1"/>
  <c r="AC34" i="2" s="1"/>
  <c r="X34" i="2" a="1"/>
  <c r="X34" i="2" s="1"/>
  <c r="U34" i="2" a="1"/>
  <c r="U34" i="2" s="1"/>
  <c r="P34" i="2" a="1"/>
  <c r="P34" i="2" s="1"/>
  <c r="M34" i="2" a="1"/>
  <c r="M34" i="2" s="1"/>
  <c r="H34" i="2" a="1"/>
  <c r="H34" i="2" s="1"/>
  <c r="E34" i="2" a="1"/>
  <c r="E34" i="2" s="1"/>
  <c r="BF34" i="2" a="1"/>
  <c r="BF34" i="2" s="1"/>
  <c r="BC34" i="2" a="1"/>
  <c r="BC34" i="2" s="1"/>
  <c r="AX34" i="2" a="1"/>
  <c r="AX34" i="2" s="1"/>
  <c r="AU34" i="2" a="1"/>
  <c r="AU34" i="2" s="1"/>
  <c r="AP34" i="2" a="1"/>
  <c r="AP34" i="2" s="1"/>
  <c r="AM34" i="2" a="1"/>
  <c r="AM34" i="2" s="1"/>
  <c r="AH34" i="2" a="1"/>
  <c r="AH34" i="2" s="1"/>
  <c r="AE34" i="2" a="1"/>
  <c r="AE34" i="2" s="1"/>
  <c r="Z34" i="2" a="1"/>
  <c r="Z34" i="2" s="1"/>
  <c r="W34" i="2" a="1"/>
  <c r="W34" i="2" s="1"/>
  <c r="R34" i="2" a="1"/>
  <c r="R34" i="2" s="1"/>
  <c r="O34" i="2" a="1"/>
  <c r="O34" i="2" s="1"/>
  <c r="J34" i="2" a="1"/>
  <c r="J34" i="2" s="1"/>
  <c r="G34" i="2" a="1"/>
  <c r="G34" i="2" s="1"/>
  <c r="B34" i="2" a="1"/>
  <c r="B34" i="2" s="1"/>
  <c r="L34" i="2" a="1"/>
  <c r="L34" i="2" s="1"/>
  <c r="AG34" i="2" a="1"/>
  <c r="AG34" i="2" s="1"/>
  <c r="AR34" i="2" a="1"/>
  <c r="AR34" i="2" s="1"/>
  <c r="I40" i="2" a="1"/>
  <c r="I40" i="2" s="1"/>
  <c r="AO40" i="2" a="1"/>
  <c r="AO40" i="2" s="1"/>
  <c r="BH43" i="2" a="1"/>
  <c r="BH43" i="2" s="1"/>
  <c r="BF44" i="2" a="1"/>
  <c r="BF44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I35" i="2" a="1"/>
  <c r="I35" i="2" s="1"/>
  <c r="Q35" i="2" a="1"/>
  <c r="Q35" i="2" s="1"/>
  <c r="Y35" i="2" a="1"/>
  <c r="Y35" i="2" s="1"/>
  <c r="AG35" i="2" a="1"/>
  <c r="AG35" i="2" s="1"/>
  <c r="AO35" i="2" a="1"/>
  <c r="AO35" i="2" s="1"/>
  <c r="AW35" i="2" a="1"/>
  <c r="AW35" i="2" s="1"/>
  <c r="BE35" i="2" a="1"/>
  <c r="BE35" i="2" s="1"/>
  <c r="BG42" i="2" a="1"/>
  <c r="BG42" i="2" s="1"/>
  <c r="G44" i="2" a="1"/>
  <c r="G44" i="2" s="1"/>
  <c r="Z44" i="2" a="1"/>
  <c r="Z44" i="2" s="1"/>
  <c r="I45" i="2" a="1"/>
  <c r="I45" i="2" s="1"/>
  <c r="T45" i="2" a="1"/>
  <c r="T45" i="2" s="1"/>
  <c r="AO45" i="2" a="1"/>
  <c r="AO45" i="2" s="1"/>
  <c r="BG33" i="2" a="1"/>
  <c r="BG33" i="2" s="1"/>
  <c r="G35" i="2" a="1"/>
  <c r="G35" i="2" s="1"/>
  <c r="O35" i="2" a="1"/>
  <c r="O35" i="2" s="1"/>
  <c r="W35" i="2" a="1"/>
  <c r="W35" i="2" s="1"/>
  <c r="AE35" i="2" a="1"/>
  <c r="AE35" i="2" s="1"/>
  <c r="AM35" i="2" a="1"/>
  <c r="AM35" i="2" s="1"/>
  <c r="AU35" i="2" a="1"/>
  <c r="AU35" i="2" s="1"/>
  <c r="BC35" i="2" a="1"/>
  <c r="BC35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F36" i="2" a="1"/>
  <c r="F36" i="2" s="1"/>
  <c r="I36" i="2" a="1"/>
  <c r="I36" i="2" s="1"/>
  <c r="N36" i="2" a="1"/>
  <c r="N36" i="2" s="1"/>
  <c r="Q36" i="2" a="1"/>
  <c r="Q36" i="2" s="1"/>
  <c r="V36" i="2" a="1"/>
  <c r="V36" i="2" s="1"/>
  <c r="Y36" i="2" a="1"/>
  <c r="Y36" i="2" s="1"/>
  <c r="AD36" i="2" a="1"/>
  <c r="AD36" i="2" s="1"/>
  <c r="AG36" i="2" a="1"/>
  <c r="AG36" i="2" s="1"/>
  <c r="BH39" i="2" a="1"/>
  <c r="BH39" i="2" s="1"/>
  <c r="BG41" i="2" a="1"/>
  <c r="BG41" i="2" s="1"/>
  <c r="BG44" i="2" a="1"/>
  <c r="BG44" i="2" s="1"/>
  <c r="BE44" i="2" a="1"/>
  <c r="BE44" i="2" s="1"/>
  <c r="BC44" i="2" a="1"/>
  <c r="BC44" i="2" s="1"/>
  <c r="BA44" i="2" a="1"/>
  <c r="BA44" i="2" s="1"/>
  <c r="AY44" i="2" a="1"/>
  <c r="AY44" i="2" s="1"/>
  <c r="AW44" i="2" a="1"/>
  <c r="AW44" i="2" s="1"/>
  <c r="AU44" i="2" a="1"/>
  <c r="AU44" i="2" s="1"/>
  <c r="AS44" i="2" a="1"/>
  <c r="AS44" i="2" s="1"/>
  <c r="AQ44" i="2" a="1"/>
  <c r="AQ44" i="2" s="1"/>
  <c r="AO44" i="2" a="1"/>
  <c r="AO44" i="2" s="1"/>
  <c r="AM44" i="2" a="1"/>
  <c r="AM44" i="2" s="1"/>
  <c r="AK44" i="2" a="1"/>
  <c r="AK44" i="2" s="1"/>
  <c r="AI44" i="2" a="1"/>
  <c r="AI44" i="2" s="1"/>
  <c r="AG44" i="2" a="1"/>
  <c r="AG44" i="2" s="1"/>
  <c r="AE44" i="2" a="1"/>
  <c r="AE44" i="2" s="1"/>
  <c r="AC44" i="2" a="1"/>
  <c r="AC44" i="2" s="1"/>
  <c r="AA44" i="2" a="1"/>
  <c r="AA44" i="2" s="1"/>
  <c r="Y44" i="2" a="1"/>
  <c r="Y44" i="2" s="1"/>
  <c r="W44" i="2" a="1"/>
  <c r="W44" i="2" s="1"/>
  <c r="U44" i="2" a="1"/>
  <c r="U44" i="2" s="1"/>
  <c r="S44" i="2" a="1"/>
  <c r="S44" i="2" s="1"/>
  <c r="Q44" i="2" a="1"/>
  <c r="Q44" i="2" s="1"/>
  <c r="O44" i="2" a="1"/>
  <c r="O44" i="2" s="1"/>
  <c r="BH44" i="2" a="1"/>
  <c r="BH44" i="2" s="1"/>
  <c r="AZ44" i="2" a="1"/>
  <c r="AZ44" i="2" s="1"/>
  <c r="AR44" i="2" a="1"/>
  <c r="AR44" i="2" s="1"/>
  <c r="AJ44" i="2" a="1"/>
  <c r="AJ44" i="2" s="1"/>
  <c r="AB44" i="2" a="1"/>
  <c r="AB44" i="2" s="1"/>
  <c r="T44" i="2" a="1"/>
  <c r="T44" i="2" s="1"/>
  <c r="BB44" i="2" a="1"/>
  <c r="BB44" i="2" s="1"/>
  <c r="AT44" i="2" a="1"/>
  <c r="AT44" i="2" s="1"/>
  <c r="AL44" i="2" a="1"/>
  <c r="AL44" i="2" s="1"/>
  <c r="AD44" i="2" a="1"/>
  <c r="AD44" i="2" s="1"/>
  <c r="V44" i="2" a="1"/>
  <c r="V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BD44" i="2" a="1"/>
  <c r="BD44" i="2" s="1"/>
  <c r="AV44" i="2" a="1"/>
  <c r="AV44" i="2" s="1"/>
  <c r="AN44" i="2" a="1"/>
  <c r="AN44" i="2" s="1"/>
  <c r="AF44" i="2" a="1"/>
  <c r="AF44" i="2" s="1"/>
  <c r="X44" i="2" a="1"/>
  <c r="X44" i="2" s="1"/>
  <c r="P44" i="2" a="1"/>
  <c r="P44" i="2" s="1"/>
  <c r="I44" i="2" a="1"/>
  <c r="I44" i="2" s="1"/>
  <c r="R44" i="2" a="1"/>
  <c r="R44" i="2" s="1"/>
  <c r="AX44" i="2" a="1"/>
  <c r="AX44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BE45" i="2" a="1"/>
  <c r="BE45" i="2" s="1"/>
  <c r="AW45" i="2" a="1"/>
  <c r="AW45" i="2" s="1"/>
  <c r="AU45" i="2" a="1"/>
  <c r="AU45" i="2" s="1"/>
  <c r="AQ45" i="2" a="1"/>
  <c r="AQ45" i="2" s="1"/>
  <c r="AL45" i="2" a="1"/>
  <c r="AL45" i="2" s="1"/>
  <c r="AI45" i="2" a="1"/>
  <c r="AI45" i="2" s="1"/>
  <c r="AD45" i="2" a="1"/>
  <c r="AD45" i="2" s="1"/>
  <c r="AA45" i="2" a="1"/>
  <c r="AA45" i="2" s="1"/>
  <c r="V45" i="2" a="1"/>
  <c r="V45" i="2" s="1"/>
  <c r="S45" i="2" a="1"/>
  <c r="S45" i="2" s="1"/>
  <c r="N45" i="2" a="1"/>
  <c r="N45" i="2" s="1"/>
  <c r="K45" i="2" a="1"/>
  <c r="K45" i="2" s="1"/>
  <c r="F45" i="2" a="1"/>
  <c r="F45" i="2" s="1"/>
  <c r="C45" i="2" a="1"/>
  <c r="C45" i="2" s="1"/>
  <c r="BA45" i="2" a="1"/>
  <c r="BA45" i="2" s="1"/>
  <c r="AN45" i="2" a="1"/>
  <c r="AN45" i="2" s="1"/>
  <c r="AK45" i="2" a="1"/>
  <c r="AK45" i="2" s="1"/>
  <c r="AF45" i="2" a="1"/>
  <c r="AF45" i="2" s="1"/>
  <c r="AC45" i="2" a="1"/>
  <c r="AC45" i="2" s="1"/>
  <c r="X45" i="2" a="1"/>
  <c r="X45" i="2" s="1"/>
  <c r="U45" i="2" a="1"/>
  <c r="U45" i="2" s="1"/>
  <c r="P45" i="2" a="1"/>
  <c r="P45" i="2" s="1"/>
  <c r="M45" i="2" a="1"/>
  <c r="M45" i="2" s="1"/>
  <c r="H45" i="2" a="1"/>
  <c r="H45" i="2" s="1"/>
  <c r="E45" i="2" a="1"/>
  <c r="E45" i="2" s="1"/>
  <c r="BG45" i="2" a="1"/>
  <c r="BG45" i="2" s="1"/>
  <c r="AS45" i="2" a="1"/>
  <c r="AS45" i="2" s="1"/>
  <c r="AP45" i="2" a="1"/>
  <c r="AP45" i="2" s="1"/>
  <c r="AM45" i="2" a="1"/>
  <c r="AM45" i="2" s="1"/>
  <c r="AH45" i="2" a="1"/>
  <c r="AH45" i="2" s="1"/>
  <c r="AE45" i="2" a="1"/>
  <c r="AE45" i="2" s="1"/>
  <c r="Z45" i="2" a="1"/>
  <c r="Z45" i="2" s="1"/>
  <c r="W45" i="2" a="1"/>
  <c r="W45" i="2" s="1"/>
  <c r="R45" i="2" a="1"/>
  <c r="R45" i="2" s="1"/>
  <c r="O45" i="2" a="1"/>
  <c r="O45" i="2" s="1"/>
  <c r="J45" i="2" a="1"/>
  <c r="J45" i="2" s="1"/>
  <c r="G45" i="2" a="1"/>
  <c r="G45" i="2" s="1"/>
  <c r="B45" i="2" a="1"/>
  <c r="B45" i="2" s="1"/>
  <c r="L45" i="2" a="1"/>
  <c r="L45" i="2" s="1"/>
  <c r="AG45" i="2" a="1"/>
  <c r="AG45" i="2" s="1"/>
  <c r="E35" i="2" a="1"/>
  <c r="E35" i="2" s="1"/>
  <c r="M35" i="2" a="1"/>
  <c r="M35" i="2" s="1"/>
  <c r="U35" i="2" a="1"/>
  <c r="U35" i="2" s="1"/>
  <c r="AC35" i="2" a="1"/>
  <c r="AC35" i="2" s="1"/>
  <c r="AK35" i="2" a="1"/>
  <c r="AK35" i="2" s="1"/>
  <c r="AS35" i="2" a="1"/>
  <c r="AS35" i="2" s="1"/>
  <c r="BA35" i="2" a="1"/>
  <c r="BA35" i="2" s="1"/>
  <c r="D36" i="2" a="1"/>
  <c r="D36" i="2" s="1"/>
  <c r="G36" i="2" a="1"/>
  <c r="G36" i="2" s="1"/>
  <c r="L36" i="2" a="1"/>
  <c r="L36" i="2" s="1"/>
  <c r="O36" i="2" a="1"/>
  <c r="O36" i="2" s="1"/>
  <c r="T36" i="2" a="1"/>
  <c r="T36" i="2" s="1"/>
  <c r="W36" i="2" a="1"/>
  <c r="W36" i="2" s="1"/>
  <c r="AB36" i="2" a="1"/>
  <c r="AB36" i="2" s="1"/>
  <c r="AE36" i="2" a="1"/>
  <c r="AE36" i="2" s="1"/>
  <c r="AK36" i="2" a="1"/>
  <c r="AK36" i="2" s="1"/>
  <c r="AO36" i="2" a="1"/>
  <c r="AO36" i="2" s="1"/>
  <c r="AS36" i="2" a="1"/>
  <c r="AS36" i="2" s="1"/>
  <c r="AW36" i="2" a="1"/>
  <c r="AW36" i="2" s="1"/>
  <c r="BA36" i="2" a="1"/>
  <c r="BA36" i="2" s="1"/>
  <c r="BE36" i="2" a="1"/>
  <c r="BE36" i="2" s="1"/>
  <c r="BG37" i="2" a="1"/>
  <c r="BG37" i="2" s="1"/>
  <c r="BG38" i="2" a="1"/>
  <c r="BG38" i="2" s="1"/>
  <c r="C44" i="2" a="1"/>
  <c r="C44" i="2" s="1"/>
  <c r="K44" i="2" a="1"/>
  <c r="K44" i="2" s="1"/>
  <c r="AP44" i="2" a="1"/>
  <c r="AP44" i="2" s="1"/>
  <c r="D45" i="2" a="1"/>
  <c r="D45" i="2" s="1"/>
  <c r="Y45" i="2" a="1"/>
  <c r="Y45" i="2" s="1"/>
  <c r="AJ45" i="2" a="1"/>
  <c r="AJ45" i="2" s="1"/>
  <c r="AZ46" i="2" a="1"/>
  <c r="AZ46" i="2" s="1"/>
  <c r="BG49" i="2" a="1"/>
  <c r="BG49" i="2" s="1"/>
  <c r="BG51" i="2" a="1"/>
  <c r="BG51" i="2" s="1"/>
  <c r="C39" i="2" a="1"/>
  <c r="C39" i="2" s="1"/>
  <c r="E39" i="2" a="1"/>
  <c r="E39" i="2" s="1"/>
  <c r="G39" i="2" a="1"/>
  <c r="G39" i="2" s="1"/>
  <c r="I39" i="2" a="1"/>
  <c r="I39" i="2" s="1"/>
  <c r="K39" i="2" a="1"/>
  <c r="K39" i="2" s="1"/>
  <c r="M39" i="2" a="1"/>
  <c r="M39" i="2" s="1"/>
  <c r="O39" i="2" a="1"/>
  <c r="O39" i="2" s="1"/>
  <c r="Q39" i="2" a="1"/>
  <c r="Q39" i="2" s="1"/>
  <c r="S39" i="2" a="1"/>
  <c r="S39" i="2" s="1"/>
  <c r="U39" i="2" a="1"/>
  <c r="U39" i="2" s="1"/>
  <c r="W39" i="2" a="1"/>
  <c r="W39" i="2" s="1"/>
  <c r="Y39" i="2" a="1"/>
  <c r="Y39" i="2" s="1"/>
  <c r="AA39" i="2" a="1"/>
  <c r="AA39" i="2" s="1"/>
  <c r="AC39" i="2" a="1"/>
  <c r="AC39" i="2" s="1"/>
  <c r="AE39" i="2" a="1"/>
  <c r="AE39" i="2" s="1"/>
  <c r="AG39" i="2" a="1"/>
  <c r="AG39" i="2" s="1"/>
  <c r="AI39" i="2" a="1"/>
  <c r="AI39" i="2" s="1"/>
  <c r="AK39" i="2" a="1"/>
  <c r="AK39" i="2" s="1"/>
  <c r="AM39" i="2" a="1"/>
  <c r="AM39" i="2" s="1"/>
  <c r="AO39" i="2" a="1"/>
  <c r="AO39" i="2" s="1"/>
  <c r="AQ39" i="2" a="1"/>
  <c r="AQ39" i="2" s="1"/>
  <c r="AS39" i="2" a="1"/>
  <c r="AS39" i="2" s="1"/>
  <c r="AU39" i="2" a="1"/>
  <c r="AU39" i="2" s="1"/>
  <c r="AW39" i="2" a="1"/>
  <c r="AW39" i="2" s="1"/>
  <c r="AY39" i="2" a="1"/>
  <c r="AY39" i="2" s="1"/>
  <c r="BA39" i="2" a="1"/>
  <c r="BA39" i="2" s="1"/>
  <c r="BC39" i="2" a="1"/>
  <c r="BC39" i="2" s="1"/>
  <c r="BE39" i="2" a="1"/>
  <c r="BE39" i="2" s="1"/>
  <c r="BG39" i="2" a="1"/>
  <c r="BG39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BG43" i="2" a="1"/>
  <c r="BG43" i="2" s="1"/>
  <c r="G46" i="2" a="1"/>
  <c r="G46" i="2" s="1"/>
  <c r="J46" i="2" a="1"/>
  <c r="J46" i="2" s="1"/>
  <c r="N46" i="2" a="1"/>
  <c r="N46" i="2" s="1"/>
  <c r="U46" i="2" a="1"/>
  <c r="U46" i="2" s="1"/>
  <c r="Y46" i="2" a="1"/>
  <c r="Y46" i="2" s="1"/>
  <c r="AB46" i="2" a="1"/>
  <c r="AB46" i="2" s="1"/>
  <c r="AM46" i="2" a="1"/>
  <c r="AM46" i="2" s="1"/>
  <c r="AP46" i="2" a="1"/>
  <c r="AP46" i="2" s="1"/>
  <c r="AU46" i="2" a="1"/>
  <c r="AU46" i="2" s="1"/>
  <c r="BG48" i="2" a="1"/>
  <c r="BG48" i="2" s="1"/>
  <c r="BB48" i="2" a="1"/>
  <c r="BB48" i="2" s="1"/>
  <c r="AY48" i="2" a="1"/>
  <c r="AY48" i="2" s="1"/>
  <c r="AT48" i="2" a="1"/>
  <c r="AT48" i="2" s="1"/>
  <c r="AQ48" i="2" a="1"/>
  <c r="AQ48" i="2" s="1"/>
  <c r="AL48" i="2" a="1"/>
  <c r="AL48" i="2" s="1"/>
  <c r="AI48" i="2" a="1"/>
  <c r="AI48" i="2" s="1"/>
  <c r="AD48" i="2" a="1"/>
  <c r="AD48" i="2" s="1"/>
  <c r="AA48" i="2" a="1"/>
  <c r="AA48" i="2" s="1"/>
  <c r="V48" i="2" a="1"/>
  <c r="V48" i="2" s="1"/>
  <c r="S48" i="2" a="1"/>
  <c r="S48" i="2" s="1"/>
  <c r="N48" i="2" a="1"/>
  <c r="N48" i="2" s="1"/>
  <c r="K48" i="2" a="1"/>
  <c r="K48" i="2" s="1"/>
  <c r="F48" i="2" a="1"/>
  <c r="F48" i="2" s="1"/>
  <c r="C48" i="2" a="1"/>
  <c r="C48" i="2" s="1"/>
  <c r="BD48" i="2" a="1"/>
  <c r="BD48" i="2" s="1"/>
  <c r="BA48" i="2" a="1"/>
  <c r="BA48" i="2" s="1"/>
  <c r="AV48" i="2" a="1"/>
  <c r="AV48" i="2" s="1"/>
  <c r="AS48" i="2" a="1"/>
  <c r="AS48" i="2" s="1"/>
  <c r="AN48" i="2" a="1"/>
  <c r="AN48" i="2" s="1"/>
  <c r="AK48" i="2" a="1"/>
  <c r="AK48" i="2" s="1"/>
  <c r="AF48" i="2" a="1"/>
  <c r="AF48" i="2" s="1"/>
  <c r="AC48" i="2" a="1"/>
  <c r="AC48" i="2" s="1"/>
  <c r="X48" i="2" a="1"/>
  <c r="X48" i="2" s="1"/>
  <c r="U48" i="2" a="1"/>
  <c r="U48" i="2" s="1"/>
  <c r="P48" i="2" a="1"/>
  <c r="P48" i="2" s="1"/>
  <c r="M48" i="2" a="1"/>
  <c r="M48" i="2" s="1"/>
  <c r="H48" i="2" a="1"/>
  <c r="H48" i="2" s="1"/>
  <c r="E48" i="2" a="1"/>
  <c r="E48" i="2" s="1"/>
  <c r="L48" i="2" a="1"/>
  <c r="L48" i="2" s="1"/>
  <c r="Q48" i="2" a="1"/>
  <c r="Q48" i="2" s="1"/>
  <c r="AB48" i="2" a="1"/>
  <c r="AB48" i="2" s="1"/>
  <c r="AG48" i="2" a="1"/>
  <c r="AG48" i="2" s="1"/>
  <c r="AR48" i="2" a="1"/>
  <c r="AR48" i="2" s="1"/>
  <c r="AW48" i="2" a="1"/>
  <c r="AW48" i="2" s="1"/>
  <c r="BH48" i="2" a="1"/>
  <c r="BH48" i="2" s="1"/>
  <c r="K49" i="2" a="1"/>
  <c r="K49" i="2" s="1"/>
  <c r="AA49" i="2" a="1"/>
  <c r="AA49" i="2" s="1"/>
  <c r="AQ49" i="2" a="1"/>
  <c r="AQ49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G46" i="2" a="1"/>
  <c r="BG46" i="2" s="1"/>
  <c r="BD46" i="2" a="1"/>
  <c r="BD46" i="2" s="1"/>
  <c r="AY46" i="2" a="1"/>
  <c r="AY46" i="2" s="1"/>
  <c r="AV46" i="2" a="1"/>
  <c r="AV46" i="2" s="1"/>
  <c r="AQ46" i="2" a="1"/>
  <c r="AQ46" i="2" s="1"/>
  <c r="AN46" i="2" a="1"/>
  <c r="AN46" i="2" s="1"/>
  <c r="AI46" i="2" a="1"/>
  <c r="AI46" i="2" s="1"/>
  <c r="AF46" i="2" a="1"/>
  <c r="AF46" i="2" s="1"/>
  <c r="AA46" i="2" a="1"/>
  <c r="AA46" i="2" s="1"/>
  <c r="X46" i="2" a="1"/>
  <c r="X46" i="2" s="1"/>
  <c r="S46" i="2" a="1"/>
  <c r="S46" i="2" s="1"/>
  <c r="P46" i="2" a="1"/>
  <c r="P46" i="2" s="1"/>
  <c r="K46" i="2" a="1"/>
  <c r="K46" i="2" s="1"/>
  <c r="H46" i="2" a="1"/>
  <c r="H46" i="2" s="1"/>
  <c r="C46" i="2" a="1"/>
  <c r="C46" i="2" s="1"/>
  <c r="BF46" i="2" a="1"/>
  <c r="BF46" i="2" s="1"/>
  <c r="BA46" i="2" a="1"/>
  <c r="BA46" i="2" s="1"/>
  <c r="AX46" i="2" a="1"/>
  <c r="AX46" i="2" s="1"/>
  <c r="AS46" i="2" a="1"/>
  <c r="AS46" i="2" s="1"/>
  <c r="D46" i="2" a="1"/>
  <c r="D46" i="2" s="1"/>
  <c r="O46" i="2" a="1"/>
  <c r="O46" i="2" s="1"/>
  <c r="R46" i="2" a="1"/>
  <c r="R46" i="2" s="1"/>
  <c r="V46" i="2" a="1"/>
  <c r="V46" i="2" s="1"/>
  <c r="AC46" i="2" a="1"/>
  <c r="AC46" i="2" s="1"/>
  <c r="AG46" i="2" a="1"/>
  <c r="AG46" i="2" s="1"/>
  <c r="AJ46" i="2" a="1"/>
  <c r="AJ46" i="2" s="1"/>
  <c r="AW46" i="2" a="1"/>
  <c r="AW46" i="2" s="1"/>
  <c r="BB46" i="2" a="1"/>
  <c r="BB46" i="2" s="1"/>
  <c r="W48" i="2" a="1"/>
  <c r="W48" i="2" s="1"/>
  <c r="AH48" i="2" a="1"/>
  <c r="AH48" i="2" s="1"/>
  <c r="AM48" i="2" a="1"/>
  <c r="AM48" i="2" s="1"/>
  <c r="AX48" i="2" a="1"/>
  <c r="AX48" i="2" s="1"/>
  <c r="BC48" i="2" a="1"/>
  <c r="BC48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Z49" i="2" a="1"/>
  <c r="Z49" i="2" s="1"/>
  <c r="X49" i="2" a="1"/>
  <c r="X49" i="2" s="1"/>
  <c r="V49" i="2" a="1"/>
  <c r="V49" i="2" s="1"/>
  <c r="T49" i="2" a="1"/>
  <c r="T49" i="2" s="1"/>
  <c r="R49" i="2" a="1"/>
  <c r="R49" i="2" s="1"/>
  <c r="P49" i="2" a="1"/>
  <c r="P49" i="2" s="1"/>
  <c r="N49" i="2" a="1"/>
  <c r="N49" i="2" s="1"/>
  <c r="L49" i="2" a="1"/>
  <c r="L49" i="2" s="1"/>
  <c r="J49" i="2" a="1"/>
  <c r="J49" i="2" s="1"/>
  <c r="H49" i="2" a="1"/>
  <c r="H49" i="2" s="1"/>
  <c r="F49" i="2" a="1"/>
  <c r="F49" i="2" s="1"/>
  <c r="D49" i="2" a="1"/>
  <c r="D49" i="2" s="1"/>
  <c r="B49" i="2" a="1"/>
  <c r="B49" i="2" s="1"/>
  <c r="BA49" i="2" a="1"/>
  <c r="BA49" i="2" s="1"/>
  <c r="AS49" i="2" a="1"/>
  <c r="AS49" i="2" s="1"/>
  <c r="AK49" i="2" a="1"/>
  <c r="AK49" i="2" s="1"/>
  <c r="AC49" i="2" a="1"/>
  <c r="AC49" i="2" s="1"/>
  <c r="U49" i="2" a="1"/>
  <c r="U49" i="2" s="1"/>
  <c r="M49" i="2" a="1"/>
  <c r="M49" i="2" s="1"/>
  <c r="E49" i="2" a="1"/>
  <c r="E49" i="2" s="1"/>
  <c r="BC49" i="2" a="1"/>
  <c r="BC49" i="2" s="1"/>
  <c r="AU49" i="2" a="1"/>
  <c r="AU49" i="2" s="1"/>
  <c r="AM49" i="2" a="1"/>
  <c r="AM49" i="2" s="1"/>
  <c r="AE49" i="2" a="1"/>
  <c r="AE49" i="2" s="1"/>
  <c r="W49" i="2" a="1"/>
  <c r="W49" i="2" s="1"/>
  <c r="O49" i="2" a="1"/>
  <c r="O49" i="2" s="1"/>
  <c r="G49" i="2" a="1"/>
  <c r="G49" i="2" s="1"/>
  <c r="Q49" i="2" a="1"/>
  <c r="Q49" i="2" s="1"/>
  <c r="AG49" i="2" a="1"/>
  <c r="AG49" i="2" s="1"/>
  <c r="AW49" i="2" a="1"/>
  <c r="AW49" i="2" s="1"/>
  <c r="BH52" i="2" a="1"/>
  <c r="BH52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B39" i="2" a="1"/>
  <c r="B39" i="2" s="1"/>
  <c r="D39" i="2" a="1"/>
  <c r="D39" i="2" s="1"/>
  <c r="F39" i="2" a="1"/>
  <c r="F39" i="2" s="1"/>
  <c r="H39" i="2" a="1"/>
  <c r="H39" i="2" s="1"/>
  <c r="J39" i="2" a="1"/>
  <c r="J39" i="2" s="1"/>
  <c r="L39" i="2" a="1"/>
  <c r="L39" i="2" s="1"/>
  <c r="N39" i="2" a="1"/>
  <c r="N39" i="2" s="1"/>
  <c r="P39" i="2" a="1"/>
  <c r="P39" i="2" s="1"/>
  <c r="R39" i="2" a="1"/>
  <c r="R39" i="2" s="1"/>
  <c r="T39" i="2" a="1"/>
  <c r="T39" i="2" s="1"/>
  <c r="V39" i="2" a="1"/>
  <c r="V39" i="2" s="1"/>
  <c r="X39" i="2" a="1"/>
  <c r="X39" i="2" s="1"/>
  <c r="Z39" i="2" a="1"/>
  <c r="Z39" i="2" s="1"/>
  <c r="AB39" i="2" a="1"/>
  <c r="AB39" i="2" s="1"/>
  <c r="AD39" i="2" a="1"/>
  <c r="AD39" i="2" s="1"/>
  <c r="AF39" i="2" a="1"/>
  <c r="AF39" i="2" s="1"/>
  <c r="AH39" i="2" a="1"/>
  <c r="AH39" i="2" s="1"/>
  <c r="AJ39" i="2" a="1"/>
  <c r="AJ39" i="2" s="1"/>
  <c r="AL39" i="2" a="1"/>
  <c r="AL39" i="2" s="1"/>
  <c r="AN39" i="2" a="1"/>
  <c r="AN39" i="2" s="1"/>
  <c r="AP39" i="2" a="1"/>
  <c r="AP39" i="2" s="1"/>
  <c r="AR39" i="2" a="1"/>
  <c r="AR39" i="2" s="1"/>
  <c r="AT39" i="2" a="1"/>
  <c r="AT39" i="2" s="1"/>
  <c r="AV39" i="2" a="1"/>
  <c r="AV39" i="2" s="1"/>
  <c r="AX39" i="2" a="1"/>
  <c r="AX39" i="2" s="1"/>
  <c r="AZ39" i="2" a="1"/>
  <c r="AZ39" i="2" s="1"/>
  <c r="BB39" i="2" a="1"/>
  <c r="BB39" i="2" s="1"/>
  <c r="BD39" i="2" a="1"/>
  <c r="BD39" i="2" s="1"/>
  <c r="BF39" i="2" a="1"/>
  <c r="BF39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43" i="2" a="1"/>
  <c r="B43" i="2" s="1"/>
  <c r="D43" i="2" a="1"/>
  <c r="D43" i="2" s="1"/>
  <c r="F43" i="2" a="1"/>
  <c r="F43" i="2" s="1"/>
  <c r="H43" i="2" a="1"/>
  <c r="H43" i="2" s="1"/>
  <c r="J43" i="2" a="1"/>
  <c r="J43" i="2" s="1"/>
  <c r="L43" i="2" a="1"/>
  <c r="L43" i="2" s="1"/>
  <c r="N43" i="2" a="1"/>
  <c r="N43" i="2" s="1"/>
  <c r="P43" i="2" a="1"/>
  <c r="P43" i="2" s="1"/>
  <c r="R43" i="2" a="1"/>
  <c r="R43" i="2" s="1"/>
  <c r="T43" i="2" a="1"/>
  <c r="T43" i="2" s="1"/>
  <c r="V43" i="2" a="1"/>
  <c r="V43" i="2" s="1"/>
  <c r="X43" i="2" a="1"/>
  <c r="X43" i="2" s="1"/>
  <c r="Z43" i="2" a="1"/>
  <c r="Z43" i="2" s="1"/>
  <c r="AB43" i="2" a="1"/>
  <c r="AB43" i="2" s="1"/>
  <c r="AD43" i="2" a="1"/>
  <c r="AD43" i="2" s="1"/>
  <c r="AF43" i="2" a="1"/>
  <c r="AF43" i="2" s="1"/>
  <c r="AH43" i="2" a="1"/>
  <c r="AH43" i="2" s="1"/>
  <c r="AJ43" i="2" a="1"/>
  <c r="AJ43" i="2" s="1"/>
  <c r="AL43" i="2" a="1"/>
  <c r="AL43" i="2" s="1"/>
  <c r="AN43" i="2" a="1"/>
  <c r="AN43" i="2" s="1"/>
  <c r="AP43" i="2" a="1"/>
  <c r="AP43" i="2" s="1"/>
  <c r="AR43" i="2" a="1"/>
  <c r="AR43" i="2" s="1"/>
  <c r="AT43" i="2" a="1"/>
  <c r="AT43" i="2" s="1"/>
  <c r="AV43" i="2" a="1"/>
  <c r="AV43" i="2" s="1"/>
  <c r="AX43" i="2" a="1"/>
  <c r="AX43" i="2" s="1"/>
  <c r="AZ43" i="2" a="1"/>
  <c r="AZ43" i="2" s="1"/>
  <c r="BB43" i="2" a="1"/>
  <c r="BB43" i="2" s="1"/>
  <c r="BD43" i="2" a="1"/>
  <c r="BD43" i="2" s="1"/>
  <c r="BF43" i="2" a="1"/>
  <c r="BF43" i="2" s="1"/>
  <c r="E46" i="2" a="1"/>
  <c r="E46" i="2" s="1"/>
  <c r="I46" i="2" a="1"/>
  <c r="I46" i="2" s="1"/>
  <c r="L46" i="2" a="1"/>
  <c r="L46" i="2" s="1"/>
  <c r="W46" i="2" a="1"/>
  <c r="W46" i="2" s="1"/>
  <c r="Z46" i="2" a="1"/>
  <c r="Z46" i="2" s="1"/>
  <c r="AD46" i="2" a="1"/>
  <c r="AD46" i="2" s="1"/>
  <c r="AK46" i="2" a="1"/>
  <c r="AK46" i="2" s="1"/>
  <c r="AO46" i="2" a="1"/>
  <c r="AO46" i="2" s="1"/>
  <c r="AR46" i="2" a="1"/>
  <c r="AR46" i="2" s="1"/>
  <c r="BC46" i="2" a="1"/>
  <c r="BC46" i="2" s="1"/>
  <c r="BH46" i="2" a="1"/>
  <c r="BH46" i="2" s="1"/>
  <c r="D48" i="2" a="1"/>
  <c r="D48" i="2" s="1"/>
  <c r="I48" i="2" a="1"/>
  <c r="I48" i="2" s="1"/>
  <c r="T48" i="2" a="1"/>
  <c r="T48" i="2" s="1"/>
  <c r="Y48" i="2" a="1"/>
  <c r="Y48" i="2" s="1"/>
  <c r="AJ48" i="2" a="1"/>
  <c r="AJ48" i="2" s="1"/>
  <c r="AO48" i="2" a="1"/>
  <c r="AO48" i="2" s="1"/>
  <c r="AZ48" i="2" a="1"/>
  <c r="AZ48" i="2" s="1"/>
  <c r="BE48" i="2" a="1"/>
  <c r="BE48" i="2" s="1"/>
  <c r="C49" i="2" a="1"/>
  <c r="C49" i="2" s="1"/>
  <c r="S49" i="2" a="1"/>
  <c r="S49" i="2" s="1"/>
  <c r="AI49" i="2" a="1"/>
  <c r="AI49" i="2" s="1"/>
  <c r="AY49" i="2" a="1"/>
  <c r="AY49" i="2" s="1"/>
  <c r="BH50" i="2" a="1"/>
  <c r="BH50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BC57" i="2" a="1"/>
  <c r="BC57" i="2" s="1"/>
  <c r="AU57" i="2" a="1"/>
  <c r="AU57" i="2" s="1"/>
  <c r="AM57" i="2" a="1"/>
  <c r="AM57" i="2" s="1"/>
  <c r="AE57" i="2" a="1"/>
  <c r="AE57" i="2" s="1"/>
  <c r="W57" i="2" a="1"/>
  <c r="W57" i="2" s="1"/>
  <c r="O57" i="2" a="1"/>
  <c r="O57" i="2" s="1"/>
  <c r="G57" i="2" a="1"/>
  <c r="G57" i="2" s="1"/>
  <c r="BG57" i="2" a="1"/>
  <c r="BG57" i="2" s="1"/>
  <c r="AY57" i="2" a="1"/>
  <c r="AY57" i="2" s="1"/>
  <c r="AQ57" i="2" a="1"/>
  <c r="AQ57" i="2" s="1"/>
  <c r="AI57" i="2" a="1"/>
  <c r="AI57" i="2" s="1"/>
  <c r="AA57" i="2" a="1"/>
  <c r="AA57" i="2" s="1"/>
  <c r="S57" i="2" a="1"/>
  <c r="S57" i="2" s="1"/>
  <c r="K57" i="2" a="1"/>
  <c r="K57" i="2" s="1"/>
  <c r="C57" i="2" a="1"/>
  <c r="C57" i="2" s="1"/>
  <c r="Q57" i="2" a="1"/>
  <c r="Q57" i="2" s="1"/>
  <c r="AG57" i="2" a="1"/>
  <c r="AG57" i="2" s="1"/>
  <c r="AW57" i="2" a="1"/>
  <c r="AW57" i="2" s="1"/>
  <c r="BA60" i="2" a="1"/>
  <c r="BA60" i="2" s="1"/>
  <c r="M57" i="2" a="1"/>
  <c r="M57" i="2" s="1"/>
  <c r="AC57" i="2" a="1"/>
  <c r="AC57" i="2" s="1"/>
  <c r="AS57" i="2" a="1"/>
  <c r="AS57" i="2" s="1"/>
  <c r="BE58" i="2" a="1"/>
  <c r="BE58" i="2" s="1"/>
  <c r="BG47" i="2" a="1"/>
  <c r="BG47" i="2" s="1"/>
  <c r="F50" i="2" a="1"/>
  <c r="F50" i="2" s="1"/>
  <c r="I50" i="2" a="1"/>
  <c r="I50" i="2" s="1"/>
  <c r="N50" i="2" a="1"/>
  <c r="N50" i="2" s="1"/>
  <c r="Q50" i="2" a="1"/>
  <c r="Q50" i="2" s="1"/>
  <c r="V50" i="2" a="1"/>
  <c r="V50" i="2" s="1"/>
  <c r="Y50" i="2" a="1"/>
  <c r="Y50" i="2" s="1"/>
  <c r="AD50" i="2" a="1"/>
  <c r="AD50" i="2" s="1"/>
  <c r="AG50" i="2" a="1"/>
  <c r="AG50" i="2" s="1"/>
  <c r="AL50" i="2" a="1"/>
  <c r="AL50" i="2" s="1"/>
  <c r="AO50" i="2" a="1"/>
  <c r="AO50" i="2" s="1"/>
  <c r="AT50" i="2" a="1"/>
  <c r="AT50" i="2" s="1"/>
  <c r="AW50" i="2" a="1"/>
  <c r="AW50" i="2" s="1"/>
  <c r="BB50" i="2" a="1"/>
  <c r="BB50" i="2" s="1"/>
  <c r="BE50" i="2" a="1"/>
  <c r="BE50" i="2" s="1"/>
  <c r="BF54" i="2" a="1"/>
  <c r="BF54" i="2" s="1"/>
  <c r="BA54" i="2" a="1"/>
  <c r="BA54" i="2" s="1"/>
  <c r="AX54" i="2" a="1"/>
  <c r="AX54" i="2" s="1"/>
  <c r="AS54" i="2" a="1"/>
  <c r="AS54" i="2" s="1"/>
  <c r="AP54" i="2" a="1"/>
  <c r="AP54" i="2" s="1"/>
  <c r="AK54" i="2" a="1"/>
  <c r="AK54" i="2" s="1"/>
  <c r="AH54" i="2" a="1"/>
  <c r="AH54" i="2" s="1"/>
  <c r="AC54" i="2" a="1"/>
  <c r="AC54" i="2" s="1"/>
  <c r="Z54" i="2" a="1"/>
  <c r="Z54" i="2" s="1"/>
  <c r="U54" i="2" a="1"/>
  <c r="U54" i="2" s="1"/>
  <c r="R54" i="2" a="1"/>
  <c r="R54" i="2" s="1"/>
  <c r="M54" i="2" a="1"/>
  <c r="M54" i="2" s="1"/>
  <c r="J54" i="2" a="1"/>
  <c r="J54" i="2" s="1"/>
  <c r="E54" i="2" a="1"/>
  <c r="E54" i="2" s="1"/>
  <c r="B54" i="2" a="1"/>
  <c r="B54" i="2" s="1"/>
  <c r="D54" i="2" a="1"/>
  <c r="D54" i="2" s="1"/>
  <c r="H54" i="2" a="1"/>
  <c r="H54" i="2" s="1"/>
  <c r="O54" i="2" a="1"/>
  <c r="O54" i="2" s="1"/>
  <c r="S54" i="2" a="1"/>
  <c r="S54" i="2" s="1"/>
  <c r="V54" i="2" a="1"/>
  <c r="V54" i="2" s="1"/>
  <c r="AG54" i="2" a="1"/>
  <c r="AG54" i="2" s="1"/>
  <c r="AJ54" i="2" a="1"/>
  <c r="AJ54" i="2" s="1"/>
  <c r="AN54" i="2" a="1"/>
  <c r="AN54" i="2" s="1"/>
  <c r="AU54" i="2" a="1"/>
  <c r="AU54" i="2" s="1"/>
  <c r="AY54" i="2" a="1"/>
  <c r="AY54" i="2" s="1"/>
  <c r="BB54" i="2" a="1"/>
  <c r="BB54" i="2" s="1"/>
  <c r="I57" i="2" a="1"/>
  <c r="I57" i="2" s="1"/>
  <c r="Y57" i="2" a="1"/>
  <c r="Y57" i="2" s="1"/>
  <c r="AO57" i="2" a="1"/>
  <c r="AO57" i="2" s="1"/>
  <c r="BE57" i="2" a="1"/>
  <c r="BE57" i="2" s="1"/>
  <c r="D50" i="2" a="1"/>
  <c r="D50" i="2" s="1"/>
  <c r="G50" i="2" a="1"/>
  <c r="G50" i="2" s="1"/>
  <c r="L50" i="2" a="1"/>
  <c r="L50" i="2" s="1"/>
  <c r="O50" i="2" a="1"/>
  <c r="O50" i="2" s="1"/>
  <c r="T50" i="2" a="1"/>
  <c r="T50" i="2" s="1"/>
  <c r="W50" i="2" a="1"/>
  <c r="W50" i="2" s="1"/>
  <c r="AB50" i="2" a="1"/>
  <c r="AB50" i="2" s="1"/>
  <c r="AE50" i="2" a="1"/>
  <c r="AE50" i="2" s="1"/>
  <c r="AJ50" i="2" a="1"/>
  <c r="AJ50" i="2" s="1"/>
  <c r="AM50" i="2" a="1"/>
  <c r="AM50" i="2" s="1"/>
  <c r="AR50" i="2" a="1"/>
  <c r="AR50" i="2" s="1"/>
  <c r="AU50" i="2" a="1"/>
  <c r="AU50" i="2" s="1"/>
  <c r="AZ50" i="2" a="1"/>
  <c r="AZ50" i="2" s="1"/>
  <c r="BC50" i="2" a="1"/>
  <c r="BC50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Z53" i="2" a="1"/>
  <c r="Z53" i="2" s="1"/>
  <c r="X53" i="2" a="1"/>
  <c r="X53" i="2" s="1"/>
  <c r="V53" i="2" a="1"/>
  <c r="V53" i="2" s="1"/>
  <c r="T53" i="2" a="1"/>
  <c r="T53" i="2" s="1"/>
  <c r="R53" i="2" a="1"/>
  <c r="R53" i="2" s="1"/>
  <c r="P53" i="2" a="1"/>
  <c r="P53" i="2" s="1"/>
  <c r="N53" i="2" a="1"/>
  <c r="N53" i="2" s="1"/>
  <c r="L53" i="2" a="1"/>
  <c r="L53" i="2" s="1"/>
  <c r="J53" i="2" a="1"/>
  <c r="J53" i="2" s="1"/>
  <c r="H53" i="2" a="1"/>
  <c r="H53" i="2" s="1"/>
  <c r="F53" i="2" a="1"/>
  <c r="F53" i="2" s="1"/>
  <c r="D53" i="2" a="1"/>
  <c r="D53" i="2" s="1"/>
  <c r="B53" i="2" a="1"/>
  <c r="B53" i="2" s="1"/>
  <c r="BG53" i="2" a="1"/>
  <c r="BG53" i="2" s="1"/>
  <c r="AY53" i="2" a="1"/>
  <c r="AY53" i="2" s="1"/>
  <c r="AQ53" i="2" a="1"/>
  <c r="AQ53" i="2" s="1"/>
  <c r="AI53" i="2" a="1"/>
  <c r="AI53" i="2" s="1"/>
  <c r="AA53" i="2" a="1"/>
  <c r="AA53" i="2" s="1"/>
  <c r="S53" i="2" a="1"/>
  <c r="S53" i="2" s="1"/>
  <c r="K53" i="2" a="1"/>
  <c r="K53" i="2" s="1"/>
  <c r="C53" i="2" a="1"/>
  <c r="C53" i="2" s="1"/>
  <c r="O53" i="2" a="1"/>
  <c r="O53" i="2" s="1"/>
  <c r="AC53" i="2" a="1"/>
  <c r="AC53" i="2" s="1"/>
  <c r="AG53" i="2" a="1"/>
  <c r="AG53" i="2" s="1"/>
  <c r="AU53" i="2" a="1"/>
  <c r="AU53" i="2" s="1"/>
  <c r="I54" i="2" a="1"/>
  <c r="I54" i="2" s="1"/>
  <c r="L54" i="2" a="1"/>
  <c r="L54" i="2" s="1"/>
  <c r="P54" i="2" a="1"/>
  <c r="P54" i="2" s="1"/>
  <c r="W54" i="2" a="1"/>
  <c r="W54" i="2" s="1"/>
  <c r="AA54" i="2" a="1"/>
  <c r="AA54" i="2" s="1"/>
  <c r="AD54" i="2" a="1"/>
  <c r="AD54" i="2" s="1"/>
  <c r="AO54" i="2" a="1"/>
  <c r="AO54" i="2" s="1"/>
  <c r="AR54" i="2" a="1"/>
  <c r="AR54" i="2" s="1"/>
  <c r="AV54" i="2" a="1"/>
  <c r="AV54" i="2" s="1"/>
  <c r="BC54" i="2" a="1"/>
  <c r="BC54" i="2" s="1"/>
  <c r="BG54" i="2" a="1"/>
  <c r="BG54" i="2" s="1"/>
  <c r="BD56" i="2" a="1"/>
  <c r="BD56" i="2" s="1"/>
  <c r="E57" i="2" a="1"/>
  <c r="E57" i="2" s="1"/>
  <c r="U57" i="2" a="1"/>
  <c r="U57" i="2" s="1"/>
  <c r="AK57" i="2" a="1"/>
  <c r="AK57" i="2" s="1"/>
  <c r="BA57" i="2" a="1"/>
  <c r="BA57" i="2" s="1"/>
  <c r="B2" i="9"/>
  <c r="B2" i="10"/>
  <c r="B2" i="8"/>
  <c r="B2" i="7"/>
  <c r="B2" i="6"/>
  <c r="A15" i="9"/>
  <c r="A15" i="10"/>
  <c r="A15" i="8"/>
  <c r="A15" i="6"/>
  <c r="A15" i="7"/>
  <c r="A15" i="5"/>
  <c r="E26" i="10"/>
  <c r="F26" i="10"/>
  <c r="F26" i="9"/>
  <c r="D26" i="8"/>
  <c r="F26" i="7"/>
  <c r="F26" i="5"/>
  <c r="E26" i="7"/>
  <c r="D26" i="6"/>
  <c r="E26" i="8"/>
  <c r="D26" i="4"/>
  <c r="A28" i="10"/>
  <c r="A28" i="9"/>
  <c r="A28" i="8"/>
  <c r="A28" i="6"/>
  <c r="A28" i="7"/>
  <c r="A28" i="4"/>
  <c r="A28" i="5"/>
  <c r="B2" i="4"/>
  <c r="E34" i="4"/>
  <c r="E81" i="4"/>
  <c r="E83" i="4" s="1"/>
  <c r="D43" i="5"/>
  <c r="I52" i="5"/>
  <c r="I43" i="6"/>
  <c r="D56" i="2" a="1"/>
  <c r="D56" i="2" s="1"/>
  <c r="I56" i="2" a="1"/>
  <c r="I56" i="2" s="1"/>
  <c r="L56" i="2" a="1"/>
  <c r="L56" i="2" s="1"/>
  <c r="Q56" i="2" a="1"/>
  <c r="Q56" i="2" s="1"/>
  <c r="T56" i="2" a="1"/>
  <c r="T56" i="2" s="1"/>
  <c r="Y56" i="2" a="1"/>
  <c r="Y56" i="2" s="1"/>
  <c r="AB56" i="2" a="1"/>
  <c r="AB56" i="2" s="1"/>
  <c r="AG56" i="2" a="1"/>
  <c r="AG56" i="2" s="1"/>
  <c r="AJ56" i="2" a="1"/>
  <c r="AJ56" i="2" s="1"/>
  <c r="AO56" i="2" a="1"/>
  <c r="AO56" i="2" s="1"/>
  <c r="AR56" i="2" a="1"/>
  <c r="AR56" i="2" s="1"/>
  <c r="AW56" i="2" a="1"/>
  <c r="AW56" i="2" s="1"/>
  <c r="AZ56" i="2" a="1"/>
  <c r="AZ56" i="2" s="1"/>
  <c r="BE56" i="2" a="1"/>
  <c r="BE56" i="2" s="1"/>
  <c r="BH56" i="2" a="1"/>
  <c r="BH56" i="2" s="1"/>
  <c r="BD59" i="2" a="1"/>
  <c r="BD59" i="2" s="1"/>
  <c r="K60" i="2" a="1"/>
  <c r="K60" i="2" s="1"/>
  <c r="AK60" i="2" a="1"/>
  <c r="AK60" i="2" s="1"/>
  <c r="A14" i="10"/>
  <c r="A14" i="9"/>
  <c r="A14" i="8"/>
  <c r="A14" i="6"/>
  <c r="A14" i="7"/>
  <c r="A14" i="4"/>
  <c r="A14" i="5"/>
  <c r="A18" i="10"/>
  <c r="A18" i="8"/>
  <c r="A18" i="9"/>
  <c r="A18" i="6"/>
  <c r="A18" i="4"/>
  <c r="A18" i="7"/>
  <c r="A18" i="5"/>
  <c r="A24" i="10"/>
  <c r="A24" i="9"/>
  <c r="A24" i="8"/>
  <c r="A24" i="7"/>
  <c r="A24" i="6"/>
  <c r="A24" i="5"/>
  <c r="A24" i="4"/>
  <c r="A35" i="10"/>
  <c r="A35" i="9"/>
  <c r="A35" i="7"/>
  <c r="A35" i="5"/>
  <c r="A35" i="8"/>
  <c r="A35" i="6"/>
  <c r="A35" i="4"/>
  <c r="E43" i="4"/>
  <c r="I43" i="4"/>
  <c r="D19" i="5"/>
  <c r="D11" i="5" s="1"/>
  <c r="C2" i="5"/>
  <c r="F43" i="5"/>
  <c r="K52" i="5"/>
  <c r="F37" i="5"/>
  <c r="F41" i="5"/>
  <c r="F40" i="5"/>
  <c r="F38" i="5"/>
  <c r="F39" i="5"/>
  <c r="E10" i="7"/>
  <c r="E6" i="7" s="1"/>
  <c r="F7" i="7"/>
  <c r="F10" i="7" s="1"/>
  <c r="F6" i="7" s="1"/>
  <c r="BH60" i="2" a="1"/>
  <c r="BH60" i="2" s="1"/>
  <c r="BF60" i="2" a="1"/>
  <c r="BF60" i="2" s="1"/>
  <c r="BD60" i="2" a="1"/>
  <c r="BD60" i="2" s="1"/>
  <c r="BB60" i="2" a="1"/>
  <c r="BB60" i="2" s="1"/>
  <c r="AZ60" i="2" a="1"/>
  <c r="AZ60" i="2" s="1"/>
  <c r="AX60" i="2" a="1"/>
  <c r="AX60" i="2" s="1"/>
  <c r="AV60" i="2" a="1"/>
  <c r="AV60" i="2" s="1"/>
  <c r="AT60" i="2" a="1"/>
  <c r="AT60" i="2" s="1"/>
  <c r="AR60" i="2" a="1"/>
  <c r="AR60" i="2" s="1"/>
  <c r="AP60" i="2" a="1"/>
  <c r="AP60" i="2" s="1"/>
  <c r="AN60" i="2" a="1"/>
  <c r="AN60" i="2" s="1"/>
  <c r="AL60" i="2" a="1"/>
  <c r="AL60" i="2" s="1"/>
  <c r="AJ60" i="2" a="1"/>
  <c r="AJ60" i="2" s="1"/>
  <c r="AH60" i="2" a="1"/>
  <c r="AH60" i="2" s="1"/>
  <c r="AF60" i="2" a="1"/>
  <c r="AF60" i="2" s="1"/>
  <c r="AD60" i="2" a="1"/>
  <c r="AD60" i="2" s="1"/>
  <c r="AB60" i="2" a="1"/>
  <c r="AB60" i="2" s="1"/>
  <c r="Z60" i="2" a="1"/>
  <c r="Z60" i="2" s="1"/>
  <c r="X60" i="2" a="1"/>
  <c r="X60" i="2" s="1"/>
  <c r="V60" i="2" a="1"/>
  <c r="V60" i="2" s="1"/>
  <c r="T60" i="2" a="1"/>
  <c r="T60" i="2" s="1"/>
  <c r="R60" i="2" a="1"/>
  <c r="R60" i="2" s="1"/>
  <c r="P60" i="2" a="1"/>
  <c r="P60" i="2" s="1"/>
  <c r="N60" i="2" a="1"/>
  <c r="N60" i="2" s="1"/>
  <c r="L60" i="2" a="1"/>
  <c r="L60" i="2" s="1"/>
  <c r="J60" i="2" a="1"/>
  <c r="J60" i="2" s="1"/>
  <c r="H60" i="2" a="1"/>
  <c r="H60" i="2" s="1"/>
  <c r="F60" i="2" a="1"/>
  <c r="F60" i="2" s="1"/>
  <c r="D60" i="2" a="1"/>
  <c r="D60" i="2" s="1"/>
  <c r="B60" i="2" a="1"/>
  <c r="B60" i="2" s="1"/>
  <c r="BC60" i="2" a="1"/>
  <c r="BC60" i="2" s="1"/>
  <c r="AU60" i="2" a="1"/>
  <c r="AU60" i="2" s="1"/>
  <c r="AM60" i="2" a="1"/>
  <c r="AM60" i="2" s="1"/>
  <c r="AE60" i="2" a="1"/>
  <c r="AE60" i="2" s="1"/>
  <c r="W60" i="2" a="1"/>
  <c r="W60" i="2" s="1"/>
  <c r="O60" i="2" a="1"/>
  <c r="O60" i="2" s="1"/>
  <c r="G60" i="2" a="1"/>
  <c r="G60" i="2" s="1"/>
  <c r="BE60" i="2" a="1"/>
  <c r="BE60" i="2" s="1"/>
  <c r="AW60" i="2" a="1"/>
  <c r="AW60" i="2" s="1"/>
  <c r="AO60" i="2" a="1"/>
  <c r="AO60" i="2" s="1"/>
  <c r="AG60" i="2" a="1"/>
  <c r="AG60" i="2" s="1"/>
  <c r="Y60" i="2" a="1"/>
  <c r="Y60" i="2" s="1"/>
  <c r="E60" i="2" a="1"/>
  <c r="E60" i="2" s="1"/>
  <c r="S60" i="2" a="1"/>
  <c r="S60" i="2" s="1"/>
  <c r="AA60" i="2" a="1"/>
  <c r="AA60" i="2" s="1"/>
  <c r="AQ60" i="2" a="1"/>
  <c r="AQ60" i="2" s="1"/>
  <c r="BG60" i="2" a="1"/>
  <c r="BG60" i="2" s="1"/>
  <c r="A38" i="9"/>
  <c r="A38" i="10"/>
  <c r="A38" i="8"/>
  <c r="A38" i="6"/>
  <c r="A38" i="4"/>
  <c r="A38" i="7"/>
  <c r="A43" i="10"/>
  <c r="A43" i="9"/>
  <c r="A43" i="7"/>
  <c r="A43" i="8"/>
  <c r="A43" i="6"/>
  <c r="A43" i="5"/>
  <c r="A43" i="4"/>
  <c r="A47" i="10"/>
  <c r="A47" i="9"/>
  <c r="A47" i="7"/>
  <c r="A47" i="8"/>
  <c r="A47" i="5"/>
  <c r="A47" i="6"/>
  <c r="A51" i="10"/>
  <c r="A51" i="8"/>
  <c r="A51" i="7"/>
  <c r="A51" i="9"/>
  <c r="A51" i="5"/>
  <c r="A51" i="6"/>
  <c r="A51" i="4"/>
  <c r="A57" i="9"/>
  <c r="A57" i="8"/>
  <c r="A57" i="10"/>
  <c r="A57" i="7"/>
  <c r="A57" i="6"/>
  <c r="A57" i="4"/>
  <c r="A57" i="5"/>
  <c r="A61" i="9"/>
  <c r="A61" i="8"/>
  <c r="A61" i="10"/>
  <c r="A61" i="7"/>
  <c r="A61" i="6"/>
  <c r="A61" i="5"/>
  <c r="A78" i="9"/>
  <c r="A78" i="10"/>
  <c r="A78" i="8"/>
  <c r="A78" i="7"/>
  <c r="A78" i="5"/>
  <c r="A78" i="6"/>
  <c r="A78" i="4"/>
  <c r="A82" i="9"/>
  <c r="A82" i="8"/>
  <c r="A82" i="10"/>
  <c r="A82" i="7"/>
  <c r="A82" i="5"/>
  <c r="A82" i="6"/>
  <c r="A82" i="4"/>
  <c r="A15" i="4"/>
  <c r="F43" i="4"/>
  <c r="K52" i="4"/>
  <c r="E40" i="4"/>
  <c r="E38" i="4"/>
  <c r="E37" i="4"/>
  <c r="E41" i="4"/>
  <c r="E81" i="5"/>
  <c r="E83" i="5" s="1"/>
  <c r="E34" i="5"/>
  <c r="D52" i="2" a="1"/>
  <c r="D52" i="2" s="1"/>
  <c r="I52" i="2" a="1"/>
  <c r="I52" i="2" s="1"/>
  <c r="L52" i="2" a="1"/>
  <c r="L52" i="2" s="1"/>
  <c r="Q52" i="2" a="1"/>
  <c r="Q52" i="2" s="1"/>
  <c r="T52" i="2" a="1"/>
  <c r="T52" i="2" s="1"/>
  <c r="Y52" i="2" a="1"/>
  <c r="Y52" i="2" s="1"/>
  <c r="AB52" i="2" a="1"/>
  <c r="AB52" i="2" s="1"/>
  <c r="AG52" i="2" a="1"/>
  <c r="AG52" i="2" s="1"/>
  <c r="AJ52" i="2" a="1"/>
  <c r="AJ52" i="2" s="1"/>
  <c r="AO52" i="2" a="1"/>
  <c r="AO52" i="2" s="1"/>
  <c r="AR52" i="2" a="1"/>
  <c r="AR52" i="2" s="1"/>
  <c r="AW52" i="2" a="1"/>
  <c r="AW52" i="2" s="1"/>
  <c r="AZ52" i="2" a="1"/>
  <c r="AZ52" i="2" s="1"/>
  <c r="BE52" i="2" a="1"/>
  <c r="BE52" i="2" s="1"/>
  <c r="BG55" i="2" a="1"/>
  <c r="BG55" i="2" s="1"/>
  <c r="E56" i="2" a="1"/>
  <c r="E56" i="2" s="1"/>
  <c r="H56" i="2" a="1"/>
  <c r="H56" i="2" s="1"/>
  <c r="M56" i="2" a="1"/>
  <c r="M56" i="2" s="1"/>
  <c r="P56" i="2" a="1"/>
  <c r="P56" i="2" s="1"/>
  <c r="U56" i="2" a="1"/>
  <c r="U56" i="2" s="1"/>
  <c r="X56" i="2" a="1"/>
  <c r="X56" i="2" s="1"/>
  <c r="AC56" i="2" a="1"/>
  <c r="AC56" i="2" s="1"/>
  <c r="AF56" i="2" a="1"/>
  <c r="AF56" i="2" s="1"/>
  <c r="AK56" i="2" a="1"/>
  <c r="AK56" i="2" s="1"/>
  <c r="AN56" i="2" a="1"/>
  <c r="AN56" i="2" s="1"/>
  <c r="AS56" i="2" a="1"/>
  <c r="AS56" i="2" s="1"/>
  <c r="AV56" i="2" a="1"/>
  <c r="AV56" i="2" s="1"/>
  <c r="BA56" i="2" a="1"/>
  <c r="BA56" i="2" s="1"/>
  <c r="F58" i="2" a="1"/>
  <c r="F58" i="2" s="1"/>
  <c r="I58" i="2" a="1"/>
  <c r="I58" i="2" s="1"/>
  <c r="N58" i="2" a="1"/>
  <c r="N58" i="2" s="1"/>
  <c r="Q58" i="2" a="1"/>
  <c r="Q58" i="2" s="1"/>
  <c r="V58" i="2" a="1"/>
  <c r="V58" i="2" s="1"/>
  <c r="Y58" i="2" a="1"/>
  <c r="Y58" i="2" s="1"/>
  <c r="AD58" i="2" a="1"/>
  <c r="AD58" i="2" s="1"/>
  <c r="AG58" i="2" a="1"/>
  <c r="AG58" i="2" s="1"/>
  <c r="AL58" i="2" a="1"/>
  <c r="AL58" i="2" s="1"/>
  <c r="AO58" i="2" a="1"/>
  <c r="AO58" i="2" s="1"/>
  <c r="AT58" i="2" a="1"/>
  <c r="AT58" i="2" s="1"/>
  <c r="AW58" i="2" a="1"/>
  <c r="AW58" i="2" s="1"/>
  <c r="BB58" i="2" a="1"/>
  <c r="BB58" i="2" s="1"/>
  <c r="I60" i="2" a="1"/>
  <c r="I60" i="2" s="1"/>
  <c r="M60" i="2" a="1"/>
  <c r="M60" i="2" s="1"/>
  <c r="AC60" i="2" a="1"/>
  <c r="AC60" i="2" s="1"/>
  <c r="AS60" i="2" a="1"/>
  <c r="AS60" i="2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44" i="3"/>
  <c r="AL8" i="1" s="1"/>
  <c r="AJ5" i="2" s="1" a="1"/>
  <c r="AJ5" i="2" s="1"/>
  <c r="G63" i="3"/>
  <c r="BD8" i="1" s="1"/>
  <c r="BA5" i="2" s="1" a="1"/>
  <c r="BA5" i="2" s="1"/>
  <c r="G27" i="3"/>
  <c r="V8" i="1" s="1"/>
  <c r="U5" i="2" s="1" a="1"/>
  <c r="U5" i="2" s="1"/>
  <c r="G23" i="3"/>
  <c r="S8" i="1" s="1"/>
  <c r="R5" i="2" s="1" a="1"/>
  <c r="R5" i="2" s="1"/>
  <c r="A8" i="10"/>
  <c r="A8" i="9"/>
  <c r="A8" i="8"/>
  <c r="A8" i="6"/>
  <c r="A8" i="7"/>
  <c r="A8" i="5"/>
  <c r="A9" i="10"/>
  <c r="A9" i="9"/>
  <c r="A9" i="8"/>
  <c r="A9" i="7"/>
  <c r="A9" i="5"/>
  <c r="A9" i="6"/>
  <c r="A29" i="10"/>
  <c r="A29" i="9"/>
  <c r="A29" i="7"/>
  <c r="A29" i="8"/>
  <c r="A29" i="5"/>
  <c r="A29" i="6"/>
  <c r="A29" i="4"/>
  <c r="A37" i="10"/>
  <c r="A37" i="9"/>
  <c r="A37" i="7"/>
  <c r="A37" i="8"/>
  <c r="A37" i="5"/>
  <c r="A37" i="6"/>
  <c r="A41" i="10"/>
  <c r="A41" i="9"/>
  <c r="A41" i="7"/>
  <c r="A41" i="8"/>
  <c r="A41" i="5"/>
  <c r="A41" i="6"/>
  <c r="A41" i="4"/>
  <c r="A46" i="9"/>
  <c r="A46" i="10"/>
  <c r="A46" i="8"/>
  <c r="A46" i="6"/>
  <c r="A46" i="4"/>
  <c r="A46" i="7"/>
  <c r="A46" i="5"/>
  <c r="A50" i="9"/>
  <c r="A50" i="10"/>
  <c r="A50" i="8"/>
  <c r="A50" i="6"/>
  <c r="A50" i="7"/>
  <c r="A50" i="4"/>
  <c r="A50" i="5"/>
  <c r="A56" i="9"/>
  <c r="A56" i="10"/>
  <c r="A56" i="8"/>
  <c r="A56" i="7"/>
  <c r="A56" i="6"/>
  <c r="A56" i="4"/>
  <c r="A56" i="5"/>
  <c r="A60" i="9"/>
  <c r="A60" i="10"/>
  <c r="A60" i="8"/>
  <c r="A60" i="6"/>
  <c r="A60" i="7"/>
  <c r="A60" i="5"/>
  <c r="A60" i="4"/>
  <c r="A77" i="10"/>
  <c r="A77" i="8"/>
  <c r="A77" i="9"/>
  <c r="A77" i="7"/>
  <c r="A77" i="6"/>
  <c r="A77" i="5"/>
  <c r="A77" i="4"/>
  <c r="A81" i="10"/>
  <c r="A81" i="9"/>
  <c r="A81" i="8"/>
  <c r="A81" i="7"/>
  <c r="A81" i="6"/>
  <c r="A81" i="5"/>
  <c r="E26" i="4"/>
  <c r="A61" i="4"/>
  <c r="D81" i="4"/>
  <c r="D83" i="4" s="1"/>
  <c r="D34" i="4"/>
  <c r="D42" i="4" s="1"/>
  <c r="D33" i="4" s="1"/>
  <c r="A81" i="4"/>
  <c r="B2" i="5"/>
  <c r="E26" i="5"/>
  <c r="D81" i="5"/>
  <c r="D83" i="5" s="1"/>
  <c r="D34" i="5"/>
  <c r="D42" i="5" s="1"/>
  <c r="D33" i="5" s="1"/>
  <c r="E26" i="6"/>
  <c r="E10" i="5"/>
  <c r="E6" i="5" s="1"/>
  <c r="F33" i="6"/>
  <c r="F43" i="6"/>
  <c r="K52" i="6"/>
  <c r="E34" i="6"/>
  <c r="E81" i="6"/>
  <c r="E83" i="6" s="1"/>
  <c r="C79" i="7"/>
  <c r="B79" i="7" s="1"/>
  <c r="G66" i="3" s="1"/>
  <c r="BG8" i="1" s="1"/>
  <c r="BD5" i="2" s="1" a="1"/>
  <c r="BD5" i="2" s="1"/>
  <c r="C77" i="7"/>
  <c r="B77" i="7" s="1"/>
  <c r="G64" i="3" s="1"/>
  <c r="BE8" i="1" s="1"/>
  <c r="BB5" i="2" s="1" a="1"/>
  <c r="BB5" i="2" s="1"/>
  <c r="C59" i="7"/>
  <c r="B59" i="7" s="1"/>
  <c r="G59" i="3" s="1"/>
  <c r="AZ8" i="1" s="1"/>
  <c r="AW5" i="2" s="1" a="1"/>
  <c r="AW5" i="2" s="1"/>
  <c r="B51" i="7"/>
  <c r="B49" i="7"/>
  <c r="G49" i="3" s="1"/>
  <c r="AQ8" i="1" s="1"/>
  <c r="AO5" i="2" s="1" a="1"/>
  <c r="AO5" i="2" s="1"/>
  <c r="B47" i="7"/>
  <c r="B45" i="7"/>
  <c r="G45" i="3" s="1"/>
  <c r="AM8" i="1" s="1"/>
  <c r="AK5" i="2" s="1" a="1"/>
  <c r="AK5" i="2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40" i="7"/>
  <c r="B40" i="7" s="1"/>
  <c r="G40" i="3" s="1"/>
  <c r="AH8" i="1" s="1"/>
  <c r="AG5" i="2" s="1" a="1"/>
  <c r="AG5" i="2" s="1"/>
  <c r="C38" i="7"/>
  <c r="B38" i="7" s="1"/>
  <c r="G38" i="3" s="1"/>
  <c r="AF8" i="1" s="1"/>
  <c r="AE5" i="2" s="1" a="1"/>
  <c r="AE5" i="2" s="1"/>
  <c r="C58" i="7"/>
  <c r="B58" i="7" s="1"/>
  <c r="G58" i="3" s="1"/>
  <c r="AY8" i="1" s="1"/>
  <c r="AV5" i="2" s="1" a="1"/>
  <c r="AV5" i="2" s="1"/>
  <c r="C55" i="7"/>
  <c r="B55" i="7" s="1"/>
  <c r="G55" i="3" s="1"/>
  <c r="AV8" i="1" s="1"/>
  <c r="AS5" i="2" s="1" a="1"/>
  <c r="AS5" i="2" s="1"/>
  <c r="B52" i="7"/>
  <c r="G52" i="3" s="1"/>
  <c r="AT8" i="1" s="1"/>
  <c r="AR5" i="2" s="1" a="1"/>
  <c r="AR5" i="2" s="1"/>
  <c r="B48" i="7"/>
  <c r="G48" i="3" s="1"/>
  <c r="AP8" i="1" s="1"/>
  <c r="AN5" i="2" s="1" a="1"/>
  <c r="AN5" i="2" s="1"/>
  <c r="B44" i="7"/>
  <c r="C36" i="7"/>
  <c r="B36" i="7" s="1"/>
  <c r="G35" i="3" s="1"/>
  <c r="AC8" i="1" s="1"/>
  <c r="AB5" i="2" s="1" a="1"/>
  <c r="AB5" i="2" s="1"/>
  <c r="C28" i="7"/>
  <c r="B28" i="7" s="1"/>
  <c r="G28" i="3" s="1"/>
  <c r="W8" i="1" s="1"/>
  <c r="V5" i="2" s="1" a="1"/>
  <c r="V5" i="2" s="1"/>
  <c r="C21" i="7"/>
  <c r="B21" i="7" s="1"/>
  <c r="C18" i="7"/>
  <c r="B18" i="7" s="1"/>
  <c r="G18" i="3" s="1"/>
  <c r="O8" i="1" s="1"/>
  <c r="N5" i="2" s="1" a="1"/>
  <c r="N5" i="2" s="1"/>
  <c r="C14" i="7"/>
  <c r="B14" i="7" s="1"/>
  <c r="G14" i="3" s="1"/>
  <c r="K8" i="1" s="1"/>
  <c r="J5" i="2" s="1" a="1"/>
  <c r="J5" i="2" s="1"/>
  <c r="C12" i="7"/>
  <c r="B12" i="7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78" i="7"/>
  <c r="B78" i="7" s="1"/>
  <c r="G65" i="3" s="1"/>
  <c r="BF8" i="1" s="1"/>
  <c r="BC5" i="2" s="1" a="1"/>
  <c r="BC5" i="2" s="1"/>
  <c r="C57" i="7"/>
  <c r="B57" i="7" s="1"/>
  <c r="C29" i="7"/>
  <c r="B29" i="7" s="1"/>
  <c r="G29" i="3" s="1"/>
  <c r="X8" i="1" s="1"/>
  <c r="W5" i="2" s="1" a="1"/>
  <c r="W5" i="2" s="1"/>
  <c r="C22" i="7"/>
  <c r="B22" i="7" s="1"/>
  <c r="G22" i="3" s="1"/>
  <c r="R8" i="1" s="1"/>
  <c r="Q5" i="2" s="1" a="1"/>
  <c r="Q5" i="2" s="1"/>
  <c r="C76" i="7"/>
  <c r="B76" i="7" s="1"/>
  <c r="C62" i="7"/>
  <c r="B62" i="7" s="1"/>
  <c r="G62" i="3" s="1"/>
  <c r="BC8" i="1" s="1"/>
  <c r="AZ5" i="2" s="1" a="1"/>
  <c r="AZ5" i="2" s="1"/>
  <c r="B50" i="7"/>
  <c r="G50" i="3" s="1"/>
  <c r="AR8" i="1" s="1"/>
  <c r="AP5" i="2" s="1" a="1"/>
  <c r="AP5" i="2" s="1"/>
  <c r="B46" i="7"/>
  <c r="G46" i="3" s="1"/>
  <c r="AN8" i="1" s="1"/>
  <c r="AL5" i="2" s="1" a="1"/>
  <c r="AL5" i="2" s="1"/>
  <c r="C35" i="7"/>
  <c r="B35" i="7" s="1"/>
  <c r="G34" i="3" s="1"/>
  <c r="AB8" i="1" s="1"/>
  <c r="AA5" i="2" s="1" a="1"/>
  <c r="AA5" i="2" s="1"/>
  <c r="C30" i="7"/>
  <c r="B30" i="7" s="1"/>
  <c r="G30" i="3" s="1"/>
  <c r="Y8" i="1" s="1"/>
  <c r="X5" i="2" s="1" a="1"/>
  <c r="X5" i="2" s="1"/>
  <c r="C23" i="7"/>
  <c r="B23" i="7" s="1"/>
  <c r="C17" i="7"/>
  <c r="B17" i="7" s="1"/>
  <c r="G17" i="3" s="1"/>
  <c r="C15" i="7"/>
  <c r="B15" i="7" s="1"/>
  <c r="G15" i="3" s="1"/>
  <c r="L8" i="1" s="1"/>
  <c r="K5" i="2" s="1" a="1"/>
  <c r="K5" i="2" s="1"/>
  <c r="C13" i="7"/>
  <c r="B13" i="7" s="1"/>
  <c r="G13" i="3" s="1"/>
  <c r="J8" i="1" s="1"/>
  <c r="I5" i="2" s="1" a="1"/>
  <c r="I5" i="2" s="1"/>
  <c r="C9" i="7"/>
  <c r="B9" i="7" s="1"/>
  <c r="G9" i="3" s="1"/>
  <c r="G8" i="1" s="1"/>
  <c r="F5" i="2" s="1" a="1"/>
  <c r="F5" i="2" s="1"/>
  <c r="C8" i="7"/>
  <c r="B8" i="7" s="1"/>
  <c r="G8" i="3" s="1"/>
  <c r="F8" i="1" s="1"/>
  <c r="E5" i="2" s="1" a="1"/>
  <c r="E5" i="2" s="1"/>
  <c r="C61" i="7"/>
  <c r="B61" i="7" s="1"/>
  <c r="G61" i="3" s="1"/>
  <c r="BB8" i="1" s="1"/>
  <c r="AY5" i="2" s="1" a="1"/>
  <c r="AY5" i="2" s="1"/>
  <c r="C27" i="7"/>
  <c r="B27" i="7" s="1"/>
  <c r="C31" i="7"/>
  <c r="B31" i="7" s="1"/>
  <c r="G31" i="3" s="1"/>
  <c r="Z8" i="1" s="1"/>
  <c r="Y5" i="2" s="1" a="1"/>
  <c r="Y5" i="2" s="1"/>
  <c r="C16" i="7"/>
  <c r="B16" i="7" s="1"/>
  <c r="G16" i="3" s="1"/>
  <c r="M8" i="1" s="1"/>
  <c r="L5" i="2" s="1" a="1"/>
  <c r="L5" i="2" s="1"/>
  <c r="C24" i="7"/>
  <c r="B24" i="7" s="1"/>
  <c r="G24" i="3" s="1"/>
  <c r="T8" i="1" s="1"/>
  <c r="S5" i="2" s="1" a="1"/>
  <c r="S5" i="2" s="1"/>
  <c r="A13" i="10"/>
  <c r="A13" i="9"/>
  <c r="A13" i="7"/>
  <c r="A13" i="5"/>
  <c r="A13" i="8"/>
  <c r="A17" i="10"/>
  <c r="A17" i="9"/>
  <c r="A17" i="8"/>
  <c r="A17" i="6"/>
  <c r="A17" i="5"/>
  <c r="A17" i="7"/>
  <c r="A23" i="10"/>
  <c r="A23" i="9"/>
  <c r="A23" i="8"/>
  <c r="A23" i="7"/>
  <c r="A23" i="5"/>
  <c r="A23" i="6"/>
  <c r="A27" i="10"/>
  <c r="A27" i="9"/>
  <c r="A27" i="8"/>
  <c r="A27" i="7"/>
  <c r="A27" i="6"/>
  <c r="A31" i="10"/>
  <c r="A31" i="9"/>
  <c r="A31" i="8"/>
  <c r="A31" i="7"/>
  <c r="E33" i="8"/>
  <c r="E33" i="7"/>
  <c r="A40" i="9"/>
  <c r="A40" i="10"/>
  <c r="A40" i="8"/>
  <c r="A40" i="6"/>
  <c r="A40" i="4"/>
  <c r="A40" i="5"/>
  <c r="A45" i="10"/>
  <c r="A45" i="9"/>
  <c r="A45" i="7"/>
  <c r="A45" i="8"/>
  <c r="A45" i="5"/>
  <c r="A49" i="10"/>
  <c r="A49" i="9"/>
  <c r="A49" i="7"/>
  <c r="A49" i="8"/>
  <c r="A49" i="5"/>
  <c r="A49" i="6"/>
  <c r="A55" i="10"/>
  <c r="A55" i="9"/>
  <c r="A55" i="8"/>
  <c r="A55" i="7"/>
  <c r="A55" i="5"/>
  <c r="A55" i="6"/>
  <c r="A59" i="10"/>
  <c r="A59" i="8"/>
  <c r="A59" i="9"/>
  <c r="A59" i="6"/>
  <c r="A59" i="7"/>
  <c r="A59" i="5"/>
  <c r="A76" i="9"/>
  <c r="A76" i="8"/>
  <c r="A76" i="10"/>
  <c r="A76" i="7"/>
  <c r="A76" i="6"/>
  <c r="A80" i="9"/>
  <c r="A80" i="8"/>
  <c r="A80" i="10"/>
  <c r="A80" i="7"/>
  <c r="A80" i="6"/>
  <c r="A80" i="5"/>
  <c r="C2" i="4"/>
  <c r="F26" i="4"/>
  <c r="A76" i="4"/>
  <c r="F7" i="5"/>
  <c r="F10" i="5" s="1"/>
  <c r="F6" i="5" s="1"/>
  <c r="A31" i="5"/>
  <c r="A31" i="6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N59" i="2" a="1"/>
  <c r="AN59" i="2" s="1"/>
  <c r="AS59" i="2" a="1"/>
  <c r="AS59" i="2" s="1"/>
  <c r="AV59" i="2" a="1"/>
  <c r="AV59" i="2" s="1"/>
  <c r="BA59" i="2" a="1"/>
  <c r="BA59" i="2" s="1"/>
  <c r="A2" i="10"/>
  <c r="A2" i="9"/>
  <c r="A2" i="7"/>
  <c r="A2" i="8"/>
  <c r="A2" i="5"/>
  <c r="A2" i="6"/>
  <c r="F48" i="3"/>
  <c r="AP7" i="1" s="1"/>
  <c r="AN4" i="2" s="1" a="1"/>
  <c r="AN4" i="2" s="1"/>
  <c r="F35" i="3"/>
  <c r="AC7" i="1" s="1"/>
  <c r="AB4" i="2" s="1" a="1"/>
  <c r="AB4" i="2" s="1"/>
  <c r="F30" i="3"/>
  <c r="Y7" i="1" s="1"/>
  <c r="X4" i="2" s="1" a="1"/>
  <c r="X4" i="2" s="1"/>
  <c r="F21" i="3"/>
  <c r="Q7" i="1" s="1"/>
  <c r="P4" i="2" s="1" a="1"/>
  <c r="P4" i="2" s="1"/>
  <c r="F12" i="3"/>
  <c r="I7" i="1" s="1"/>
  <c r="H4" i="2" s="1" a="1"/>
  <c r="H4" i="2" s="1"/>
  <c r="J30" i="3"/>
  <c r="Y11" i="1" s="1"/>
  <c r="X8" i="2" s="1" a="1"/>
  <c r="X8" i="2" s="1"/>
  <c r="F9" i="3"/>
  <c r="G7" i="1" s="1"/>
  <c r="F4" i="2" s="1" a="1"/>
  <c r="F4" i="2" s="1"/>
  <c r="J14" i="3"/>
  <c r="K11" i="1" s="1"/>
  <c r="J8" i="2" s="1" a="1"/>
  <c r="J8" i="2" s="1"/>
  <c r="F15" i="3"/>
  <c r="L7" i="1" s="1"/>
  <c r="K4" i="2" s="1" a="1"/>
  <c r="K4" i="2" s="1"/>
  <c r="A22" i="10"/>
  <c r="A22" i="9"/>
  <c r="A22" i="8"/>
  <c r="A22" i="7"/>
  <c r="A22" i="6"/>
  <c r="F29" i="3"/>
  <c r="X7" i="1" s="1"/>
  <c r="W4" i="2" s="1" a="1"/>
  <c r="W4" i="2" s="1"/>
  <c r="F47" i="3"/>
  <c r="AO7" i="1" s="1"/>
  <c r="AM4" i="2" s="1" a="1"/>
  <c r="AM4" i="2" s="1"/>
  <c r="J56" i="3"/>
  <c r="AW11" i="1" s="1"/>
  <c r="AT8" i="2" s="1" a="1"/>
  <c r="AT8" i="2" s="1"/>
  <c r="F61" i="3"/>
  <c r="BB7" i="1" s="1"/>
  <c r="AY4" i="2" s="1" a="1"/>
  <c r="AY4" i="2" s="1"/>
  <c r="A2" i="4"/>
  <c r="E10" i="4"/>
  <c r="E6" i="4" s="1"/>
  <c r="F7" i="4"/>
  <c r="F10" i="4" s="1"/>
  <c r="F6" i="4" s="1"/>
  <c r="F5" i="4" s="1"/>
  <c r="F4" i="4" s="1"/>
  <c r="E19" i="4"/>
  <c r="E11" i="4" s="1"/>
  <c r="A49" i="4"/>
  <c r="A59" i="4"/>
  <c r="A80" i="4"/>
  <c r="A22" i="5"/>
  <c r="A27" i="5"/>
  <c r="J52" i="6"/>
  <c r="E43" i="6"/>
  <c r="F81" i="7"/>
  <c r="F83" i="7" s="1"/>
  <c r="F34" i="7"/>
  <c r="F79" i="5"/>
  <c r="C62" i="6"/>
  <c r="B62" i="6" s="1"/>
  <c r="F62" i="3" s="1"/>
  <c r="BC7" i="1" s="1"/>
  <c r="AZ4" i="2" s="1" a="1"/>
  <c r="AZ4" i="2" s="1"/>
  <c r="C58" i="6"/>
  <c r="B58" i="6" s="1"/>
  <c r="F58" i="3" s="1"/>
  <c r="AY7" i="1" s="1"/>
  <c r="AV4" i="2" s="1" a="1"/>
  <c r="AV4" i="2" s="1"/>
  <c r="C55" i="6"/>
  <c r="B55" i="6" s="1"/>
  <c r="F55" i="3" s="1"/>
  <c r="AV7" i="1" s="1"/>
  <c r="AS4" i="2" s="1" a="1"/>
  <c r="AS4" i="2" s="1"/>
  <c r="C41" i="6"/>
  <c r="B41" i="6" s="1"/>
  <c r="F41" i="3" s="1"/>
  <c r="AI7" i="1" s="1"/>
  <c r="AH4" i="2" s="1" a="1"/>
  <c r="AH4" i="2" s="1"/>
  <c r="C39" i="6"/>
  <c r="B39" i="6" s="1"/>
  <c r="F39" i="3" s="1"/>
  <c r="AG7" i="1" s="1"/>
  <c r="AF4" i="2" s="1" a="1"/>
  <c r="AF4" i="2" s="1"/>
  <c r="C37" i="6"/>
  <c r="B37" i="6" s="1"/>
  <c r="F37" i="3" s="1"/>
  <c r="AE7" i="1" s="1"/>
  <c r="AD4" i="2" s="1" a="1"/>
  <c r="AD4" i="2" s="1"/>
  <c r="C35" i="6"/>
  <c r="B35" i="6" s="1"/>
  <c r="F34" i="3" s="1"/>
  <c r="AB7" i="1" s="1"/>
  <c r="AA4" i="2" s="1" a="1"/>
  <c r="AA4" i="2" s="1"/>
  <c r="C30" i="6"/>
  <c r="B30" i="6" s="1"/>
  <c r="C23" i="6"/>
  <c r="B23" i="6" s="1"/>
  <c r="F23" i="3" s="1"/>
  <c r="S7" i="1" s="1"/>
  <c r="R4" i="2" s="1" a="1"/>
  <c r="R4" i="2" s="1"/>
  <c r="C16" i="6"/>
  <c r="B16" i="6" s="1"/>
  <c r="F16" i="3" s="1"/>
  <c r="M7" i="1" s="1"/>
  <c r="L4" i="2" s="1" a="1"/>
  <c r="L4" i="2" s="1"/>
  <c r="C13" i="6"/>
  <c r="B13" i="6" s="1"/>
  <c r="F13" i="3" s="1"/>
  <c r="J7" i="1" s="1"/>
  <c r="I4" i="2" s="1" a="1"/>
  <c r="I4" i="2" s="1"/>
  <c r="C9" i="6"/>
  <c r="B9" i="6" s="1"/>
  <c r="C17" i="6"/>
  <c r="B17" i="6" s="1"/>
  <c r="F17" i="3" s="1"/>
  <c r="E20" i="6"/>
  <c r="C27" i="6"/>
  <c r="B27" i="6" s="1"/>
  <c r="C29" i="6"/>
  <c r="B29" i="6" s="1"/>
  <c r="F26" i="6"/>
  <c r="C38" i="6"/>
  <c r="B38" i="6" s="1"/>
  <c r="F38" i="3" s="1"/>
  <c r="AF7" i="1" s="1"/>
  <c r="AE4" i="2" s="1" a="1"/>
  <c r="AE4" i="2" s="1"/>
  <c r="B45" i="6"/>
  <c r="F45" i="3" s="1"/>
  <c r="AM7" i="1" s="1"/>
  <c r="AK4" i="2" s="1" a="1"/>
  <c r="AK4" i="2" s="1"/>
  <c r="B48" i="6"/>
  <c r="C56" i="6"/>
  <c r="B56" i="6" s="1"/>
  <c r="F56" i="3" s="1"/>
  <c r="AW7" i="1" s="1"/>
  <c r="AT4" i="2" s="1" a="1"/>
  <c r="AT4" i="2" s="1"/>
  <c r="C78" i="6"/>
  <c r="B78" i="6" s="1"/>
  <c r="F65" i="3" s="1"/>
  <c r="BF7" i="1" s="1"/>
  <c r="BC4" i="2" s="1" a="1"/>
  <c r="BC4" i="2" s="1"/>
  <c r="C82" i="6"/>
  <c r="B82" i="6" s="1"/>
  <c r="F69" i="3" s="1"/>
  <c r="BJ7" i="1" s="1"/>
  <c r="BG4" i="2" s="1" a="1"/>
  <c r="BG4" i="2" s="1"/>
  <c r="F19" i="7"/>
  <c r="F11" i="7" s="1"/>
  <c r="F20" i="7"/>
  <c r="E10" i="6"/>
  <c r="E6" i="6" s="1"/>
  <c r="F7" i="6"/>
  <c r="C14" i="6"/>
  <c r="B14" i="6" s="1"/>
  <c r="F14" i="3" s="1"/>
  <c r="K7" i="1" s="1"/>
  <c r="J4" i="2" s="1" a="1"/>
  <c r="J4" i="2" s="1"/>
  <c r="F20" i="6"/>
  <c r="C22" i="6"/>
  <c r="B22" i="6" s="1"/>
  <c r="F22" i="3" s="1"/>
  <c r="R7" i="1" s="1"/>
  <c r="Q4" i="2" s="1" a="1"/>
  <c r="Q4" i="2" s="1"/>
  <c r="C31" i="6"/>
  <c r="B31" i="6" s="1"/>
  <c r="F31" i="3" s="1"/>
  <c r="Z7" i="1" s="1"/>
  <c r="Y4" i="2" s="1" a="1"/>
  <c r="Y4" i="2" s="1"/>
  <c r="B46" i="6"/>
  <c r="F46" i="3" s="1"/>
  <c r="AN7" i="1" s="1"/>
  <c r="AL4" i="2" s="1" a="1"/>
  <c r="AL4" i="2" s="1"/>
  <c r="B51" i="6"/>
  <c r="F51" i="3" s="1"/>
  <c r="AS7" i="1" s="1"/>
  <c r="AQ4" i="2" s="1" a="1"/>
  <c r="AQ4" i="2" s="1"/>
  <c r="C60" i="6"/>
  <c r="B60" i="6" s="1"/>
  <c r="F60" i="3" s="1"/>
  <c r="BA7" i="1" s="1"/>
  <c r="AX4" i="2" s="1" a="1"/>
  <c r="AX4" i="2" s="1"/>
  <c r="C76" i="6"/>
  <c r="B76" i="6" s="1"/>
  <c r="F63" i="3" s="1"/>
  <c r="BD7" i="1" s="1"/>
  <c r="BA4" i="2" s="1" a="1"/>
  <c r="BA4" i="2" s="1"/>
  <c r="E20" i="7"/>
  <c r="D26" i="7"/>
  <c r="A7" i="10"/>
  <c r="A7" i="8"/>
  <c r="A7" i="9"/>
  <c r="A7" i="6"/>
  <c r="A12" i="10"/>
  <c r="A12" i="9"/>
  <c r="A12" i="8"/>
  <c r="A12" i="6"/>
  <c r="A16" i="10"/>
  <c r="A16" i="9"/>
  <c r="A16" i="8"/>
  <c r="A16" i="7"/>
  <c r="A16" i="5"/>
  <c r="F20" i="10"/>
  <c r="E20" i="9"/>
  <c r="D20" i="8"/>
  <c r="E20" i="8"/>
  <c r="D20" i="7"/>
  <c r="D5" i="7" s="1"/>
  <c r="D4" i="7" s="1"/>
  <c r="A21" i="10"/>
  <c r="A21" i="8"/>
  <c r="A21" i="9"/>
  <c r="A21" i="6"/>
  <c r="A21" i="7"/>
  <c r="H28" i="3"/>
  <c r="W9" i="1" s="1"/>
  <c r="V6" i="2" s="1" a="1"/>
  <c r="V6" i="2" s="1"/>
  <c r="A30" i="10"/>
  <c r="A30" i="9"/>
  <c r="A30" i="7"/>
  <c r="A30" i="5"/>
  <c r="A30" i="8"/>
  <c r="A36" i="10"/>
  <c r="A36" i="8"/>
  <c r="A36" i="9"/>
  <c r="A36" i="6"/>
  <c r="A36" i="7"/>
  <c r="H37" i="3"/>
  <c r="AE9" i="1" s="1"/>
  <c r="AD6" i="2" s="1" a="1"/>
  <c r="AD6" i="2" s="1"/>
  <c r="A39" i="10"/>
  <c r="A39" i="9"/>
  <c r="A39" i="7"/>
  <c r="A39" i="8"/>
  <c r="A39" i="5"/>
  <c r="A44" i="9"/>
  <c r="A44" i="10"/>
  <c r="A44" i="8"/>
  <c r="A44" i="6"/>
  <c r="A44" i="7"/>
  <c r="A48" i="9"/>
  <c r="A48" i="10"/>
  <c r="A48" i="8"/>
  <c r="A48" i="6"/>
  <c r="A48" i="7"/>
  <c r="A52" i="9"/>
  <c r="A52" i="10"/>
  <c r="A52" i="8"/>
  <c r="A52" i="6"/>
  <c r="A52" i="7"/>
  <c r="H56" i="3"/>
  <c r="AW9" i="1" s="1"/>
  <c r="AT6" i="2" s="1" a="1"/>
  <c r="AT6" i="2" s="1"/>
  <c r="A58" i="10"/>
  <c r="A58" i="9"/>
  <c r="A58" i="7"/>
  <c r="A58" i="8"/>
  <c r="A58" i="5"/>
  <c r="A62" i="10"/>
  <c r="A62" i="9"/>
  <c r="A62" i="8"/>
  <c r="A62" i="7"/>
  <c r="A62" i="5"/>
  <c r="H64" i="3"/>
  <c r="BE9" i="1" s="1"/>
  <c r="BB6" i="2" s="1" a="1"/>
  <c r="BB6" i="2" s="1"/>
  <c r="A79" i="10"/>
  <c r="A79" i="9"/>
  <c r="A79" i="8"/>
  <c r="A79" i="7"/>
  <c r="A83" i="10"/>
  <c r="A83" i="9"/>
  <c r="A83" i="8"/>
  <c r="A83" i="7"/>
  <c r="A7" i="4"/>
  <c r="A12" i="4"/>
  <c r="A21" i="4"/>
  <c r="A36" i="4"/>
  <c r="A44" i="4"/>
  <c r="A48" i="4"/>
  <c r="A52" i="4"/>
  <c r="A21" i="5"/>
  <c r="D26" i="5"/>
  <c r="D5" i="5" s="1"/>
  <c r="D4" i="5" s="1"/>
  <c r="A36" i="5"/>
  <c r="A44" i="5"/>
  <c r="J43" i="5"/>
  <c r="A52" i="5"/>
  <c r="E41" i="5"/>
  <c r="E39" i="5"/>
  <c r="E37" i="5"/>
  <c r="C18" i="6"/>
  <c r="B18" i="6" s="1"/>
  <c r="F18" i="3" s="1"/>
  <c r="O7" i="1" s="1"/>
  <c r="N4" i="2" s="1" a="1"/>
  <c r="N4" i="2" s="1"/>
  <c r="C24" i="6"/>
  <c r="B24" i="6" s="1"/>
  <c r="F24" i="3" s="1"/>
  <c r="T7" i="1" s="1"/>
  <c r="S4" i="2" s="1" a="1"/>
  <c r="S4" i="2" s="1"/>
  <c r="C28" i="6"/>
  <c r="B28" i="6" s="1"/>
  <c r="F28" i="3" s="1"/>
  <c r="W7" i="1" s="1"/>
  <c r="V4" i="2" s="1" a="1"/>
  <c r="V4" i="2" s="1"/>
  <c r="D40" i="6"/>
  <c r="C40" i="6" s="1"/>
  <c r="B40" i="6" s="1"/>
  <c r="F40" i="3" s="1"/>
  <c r="AH7" i="1" s="1"/>
  <c r="AG4" i="2" s="1" a="1"/>
  <c r="AG4" i="2" s="1"/>
  <c r="B44" i="6"/>
  <c r="F44" i="3" s="1"/>
  <c r="AL7" i="1" s="1"/>
  <c r="AJ4" i="2" s="1" a="1"/>
  <c r="AJ4" i="2" s="1"/>
  <c r="B49" i="6"/>
  <c r="F49" i="3" s="1"/>
  <c r="AQ7" i="1" s="1"/>
  <c r="AO4" i="2" s="1" a="1"/>
  <c r="AO4" i="2" s="1"/>
  <c r="B52" i="6"/>
  <c r="F52" i="3" s="1"/>
  <c r="AT7" i="1" s="1"/>
  <c r="AR4" i="2" s="1" a="1"/>
  <c r="AR4" i="2" s="1"/>
  <c r="C57" i="6"/>
  <c r="B57" i="6" s="1"/>
  <c r="F57" i="3" s="1"/>
  <c r="AX7" i="1" s="1"/>
  <c r="AU4" i="2" s="1" a="1"/>
  <c r="AU4" i="2" s="1"/>
  <c r="D79" i="6"/>
  <c r="C79" i="6"/>
  <c r="B79" i="6" s="1"/>
  <c r="F66" i="3" s="1"/>
  <c r="BG7" i="1" s="1"/>
  <c r="BD4" i="2" s="1" a="1"/>
  <c r="BD4" i="2" s="1"/>
  <c r="C80" i="6"/>
  <c r="B80" i="6" s="1"/>
  <c r="F67" i="3" s="1"/>
  <c r="BH7" i="1" s="1"/>
  <c r="BE4" i="2" s="1" a="1"/>
  <c r="BE4" i="2" s="1"/>
  <c r="E40" i="6"/>
  <c r="E38" i="6"/>
  <c r="D34" i="7"/>
  <c r="D42" i="7" s="1"/>
  <c r="D33" i="7" s="1"/>
  <c r="E81" i="7"/>
  <c r="E83" i="7" s="1"/>
  <c r="C83" i="7" s="1"/>
  <c r="B83" i="7" s="1"/>
  <c r="G70" i="3" s="1"/>
  <c r="BK8" i="1" s="1"/>
  <c r="BH5" i="2" s="1" a="1"/>
  <c r="BH5" i="2" s="1"/>
  <c r="I52" i="7"/>
  <c r="D43" i="7"/>
  <c r="F41" i="7"/>
  <c r="C41" i="7" s="1"/>
  <c r="B41" i="7" s="1"/>
  <c r="G41" i="3" s="1"/>
  <c r="AI8" i="1" s="1"/>
  <c r="AH5" i="2" s="1" a="1"/>
  <c r="AH5" i="2" s="1"/>
  <c r="F39" i="7"/>
  <c r="C39" i="7" s="1"/>
  <c r="B39" i="7" s="1"/>
  <c r="G39" i="3" s="1"/>
  <c r="AG8" i="1" s="1"/>
  <c r="AF5" i="2" s="1" a="1"/>
  <c r="AF5" i="2" s="1"/>
  <c r="C77" i="8"/>
  <c r="B77" i="8" s="1"/>
  <c r="C59" i="8"/>
  <c r="B59" i="8" s="1"/>
  <c r="H59" i="3" s="1"/>
  <c r="AZ9" i="1" s="1"/>
  <c r="AW6" i="2" s="1" a="1"/>
  <c r="AW6" i="2" s="1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C57" i="8"/>
  <c r="B57" i="8" s="1"/>
  <c r="H57" i="3" s="1"/>
  <c r="AX9" i="1" s="1"/>
  <c r="AU6" i="2" s="1" a="1"/>
  <c r="AU6" i="2" s="1"/>
  <c r="B52" i="8"/>
  <c r="H52" i="3" s="1"/>
  <c r="AT9" i="1" s="1"/>
  <c r="AR6" i="2" s="1" a="1"/>
  <c r="AR6" i="2" s="1"/>
  <c r="B50" i="8"/>
  <c r="H50" i="3" s="1"/>
  <c r="AR9" i="1" s="1"/>
  <c r="AP6" i="2" s="1" a="1"/>
  <c r="AP6" i="2" s="1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C55" i="8"/>
  <c r="B55" i="8" s="1"/>
  <c r="H55" i="3" s="1"/>
  <c r="AV9" i="1" s="1"/>
  <c r="AS6" i="2" s="1" a="1"/>
  <c r="AS6" i="2" s="1"/>
  <c r="C56" i="8"/>
  <c r="B56" i="8" s="1"/>
  <c r="B48" i="8"/>
  <c r="H48" i="3" s="1"/>
  <c r="AP9" i="1" s="1"/>
  <c r="AN6" i="2" s="1" a="1"/>
  <c r="AN6" i="2" s="1"/>
  <c r="B46" i="8"/>
  <c r="H46" i="3" s="1"/>
  <c r="AN9" i="1" s="1"/>
  <c r="AL6" i="2" s="1" a="1"/>
  <c r="AL6" i="2" s="1"/>
  <c r="B44" i="8"/>
  <c r="H44" i="3" s="1"/>
  <c r="AL9" i="1" s="1"/>
  <c r="AJ6" i="2" s="1" a="1"/>
  <c r="AJ6" i="2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15" i="8"/>
  <c r="B15" i="8" s="1"/>
  <c r="H15" i="3" s="1"/>
  <c r="L9" i="1" s="1"/>
  <c r="K6" i="2" s="1" a="1"/>
  <c r="K6" i="2" s="1"/>
  <c r="C60" i="8"/>
  <c r="B60" i="8" s="1"/>
  <c r="H60" i="3" s="1"/>
  <c r="BA9" i="1" s="1"/>
  <c r="AX6" i="2" s="1" a="1"/>
  <c r="AX6" i="2" s="1"/>
  <c r="C41" i="8"/>
  <c r="B41" i="8" s="1"/>
  <c r="H41" i="3" s="1"/>
  <c r="AI9" i="1" s="1"/>
  <c r="AH6" i="2" s="1" a="1"/>
  <c r="AH6" i="2" s="1"/>
  <c r="C39" i="8"/>
  <c r="B39" i="8" s="1"/>
  <c r="H39" i="3" s="1"/>
  <c r="AG9" i="1" s="1"/>
  <c r="AF6" i="2" s="1" a="1"/>
  <c r="AF6" i="2" s="1"/>
  <c r="C37" i="8"/>
  <c r="B37" i="8" s="1"/>
  <c r="C35" i="8"/>
  <c r="B35" i="8" s="1"/>
  <c r="H34" i="3" s="1"/>
  <c r="AB9" i="1" s="1"/>
  <c r="AA6" i="2" s="1" a="1"/>
  <c r="AA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B51" i="8"/>
  <c r="H51" i="3" s="1"/>
  <c r="AS9" i="1" s="1"/>
  <c r="AQ6" i="2" s="1" a="1"/>
  <c r="AQ6" i="2" s="1"/>
  <c r="C40" i="8"/>
  <c r="B40" i="8" s="1"/>
  <c r="H40" i="3" s="1"/>
  <c r="AH9" i="1" s="1"/>
  <c r="AG6" i="2" s="1" a="1"/>
  <c r="AG6" i="2" s="1"/>
  <c r="C38" i="8"/>
  <c r="B38" i="8" s="1"/>
  <c r="H38" i="3" s="1"/>
  <c r="AF9" i="1" s="1"/>
  <c r="AE6" i="2" s="1" a="1"/>
  <c r="AE6" i="2" s="1"/>
  <c r="C36" i="8"/>
  <c r="B36" i="8" s="1"/>
  <c r="H35" i="3" s="1"/>
  <c r="AC9" i="1" s="1"/>
  <c r="AB6" i="2" s="1" a="1"/>
  <c r="AB6" i="2" s="1"/>
  <c r="C14" i="8"/>
  <c r="B14" i="8" s="1"/>
  <c r="H14" i="3" s="1"/>
  <c r="K9" i="1" s="1"/>
  <c r="J6" i="2" s="1" a="1"/>
  <c r="J6" i="2" s="1"/>
  <c r="C21" i="8"/>
  <c r="B21" i="8" s="1"/>
  <c r="F34" i="8"/>
  <c r="F42" i="8" s="1"/>
  <c r="F33" i="8" s="1"/>
  <c r="F81" i="8"/>
  <c r="F83" i="8" s="1"/>
  <c r="J43" i="7"/>
  <c r="E10" i="8"/>
  <c r="E6" i="8" s="1"/>
  <c r="E5" i="8" s="1"/>
  <c r="E4" i="8" s="1"/>
  <c r="F7" i="8"/>
  <c r="F10" i="8" s="1"/>
  <c r="F6" i="8" s="1"/>
  <c r="C17" i="8"/>
  <c r="B17" i="8" s="1"/>
  <c r="H17" i="3" s="1"/>
  <c r="C24" i="8"/>
  <c r="B24" i="8" s="1"/>
  <c r="H24" i="3" s="1"/>
  <c r="T9" i="1" s="1"/>
  <c r="S6" i="2" s="1" a="1"/>
  <c r="S6" i="2" s="1"/>
  <c r="C27" i="8"/>
  <c r="B27" i="8" s="1"/>
  <c r="E11" i="9"/>
  <c r="F34" i="9"/>
  <c r="F42" i="9" s="1"/>
  <c r="F33" i="9" s="1"/>
  <c r="F81" i="9"/>
  <c r="F83" i="9" s="1"/>
  <c r="F37" i="7"/>
  <c r="C37" i="7" s="1"/>
  <c r="B37" i="7" s="1"/>
  <c r="G37" i="3" s="1"/>
  <c r="AE8" i="1" s="1"/>
  <c r="AD5" i="2" s="1" a="1"/>
  <c r="AD5" i="2" s="1"/>
  <c r="K43" i="7"/>
  <c r="D6" i="8"/>
  <c r="F19" i="8"/>
  <c r="F11" i="8" s="1"/>
  <c r="C18" i="8"/>
  <c r="B18" i="8" s="1"/>
  <c r="H18" i="3" s="1"/>
  <c r="O9" i="1" s="1"/>
  <c r="N6" i="2" s="1" a="1"/>
  <c r="N6" i="2" s="1"/>
  <c r="C28" i="8"/>
  <c r="B28" i="8" s="1"/>
  <c r="F26" i="8"/>
  <c r="I52" i="8"/>
  <c r="B43" i="8" s="1"/>
  <c r="D43" i="8"/>
  <c r="D20" i="9"/>
  <c r="F6" i="10"/>
  <c r="E11" i="10"/>
  <c r="C2" i="9"/>
  <c r="F11" i="9"/>
  <c r="D26" i="9"/>
  <c r="C79" i="10"/>
  <c r="B79" i="10" s="1"/>
  <c r="J66" i="3" s="1"/>
  <c r="BG11" i="1" s="1"/>
  <c r="BD8" i="2" s="1" a="1"/>
  <c r="BD8" i="2" s="1"/>
  <c r="D33" i="10"/>
  <c r="F43" i="8"/>
  <c r="D79" i="8"/>
  <c r="C79" i="8" s="1"/>
  <c r="B79" i="8" s="1"/>
  <c r="H66" i="3" s="1"/>
  <c r="BG9" i="1" s="1"/>
  <c r="BD6" i="2" s="1" a="1"/>
  <c r="BD6" i="2" s="1"/>
  <c r="F10" i="9"/>
  <c r="F6" i="9" s="1"/>
  <c r="F20" i="9"/>
  <c r="E26" i="9"/>
  <c r="J43" i="9"/>
  <c r="K52" i="10"/>
  <c r="F43" i="10"/>
  <c r="E10" i="9"/>
  <c r="E6" i="9" s="1"/>
  <c r="D11" i="9"/>
  <c r="E42" i="9"/>
  <c r="E33" i="9" s="1"/>
  <c r="I52" i="9"/>
  <c r="D43" i="9"/>
  <c r="E6" i="10"/>
  <c r="K43" i="9"/>
  <c r="D6" i="10"/>
  <c r="C17" i="10"/>
  <c r="B17" i="10" s="1"/>
  <c r="J17" i="3" s="1"/>
  <c r="C23" i="10"/>
  <c r="B23" i="10" s="1"/>
  <c r="J23" i="3" s="1"/>
  <c r="S11" i="1" s="1"/>
  <c r="R8" i="2" s="1" a="1"/>
  <c r="R8" i="2" s="1"/>
  <c r="D26" i="10"/>
  <c r="J43" i="10"/>
  <c r="B47" i="10"/>
  <c r="J47" i="3" s="1"/>
  <c r="AO11" i="1" s="1"/>
  <c r="AM8" i="2" s="1" a="1"/>
  <c r="AM8" i="2" s="1"/>
  <c r="E41" i="10"/>
  <c r="E39" i="10"/>
  <c r="C39" i="10" s="1"/>
  <c r="B39" i="10" s="1"/>
  <c r="J39" i="3" s="1"/>
  <c r="AG11" i="1" s="1"/>
  <c r="AF8" i="2" s="1" a="1"/>
  <c r="AF8" i="2" s="1"/>
  <c r="E37" i="10"/>
  <c r="C37" i="10" s="1"/>
  <c r="B37" i="10" s="1"/>
  <c r="J37" i="3" s="1"/>
  <c r="AE11" i="1" s="1"/>
  <c r="AD8" i="2" s="1" a="1"/>
  <c r="AD8" i="2" s="1"/>
  <c r="C60" i="10"/>
  <c r="B60" i="10" s="1"/>
  <c r="J60" i="3" s="1"/>
  <c r="BA11" i="1" s="1"/>
  <c r="AX8" i="2" s="1" a="1"/>
  <c r="AX8" i="2" s="1"/>
  <c r="C56" i="10"/>
  <c r="B56" i="10" s="1"/>
  <c r="C36" i="10"/>
  <c r="B36" i="10" s="1"/>
  <c r="J35" i="3" s="1"/>
  <c r="AC11" i="1" s="1"/>
  <c r="AB8" i="2" s="1" a="1"/>
  <c r="AB8" i="2" s="1"/>
  <c r="C28" i="10"/>
  <c r="B28" i="10" s="1"/>
  <c r="J28" i="3" s="1"/>
  <c r="W11" i="1" s="1"/>
  <c r="V8" i="2" s="1" a="1"/>
  <c r="V8" i="2" s="1"/>
  <c r="C21" i="10"/>
  <c r="B21" i="10" s="1"/>
  <c r="C18" i="10"/>
  <c r="B18" i="10" s="1"/>
  <c r="J18" i="3" s="1"/>
  <c r="O11" i="1" s="1"/>
  <c r="N8" i="2" s="1" a="1"/>
  <c r="N8" i="2" s="1"/>
  <c r="C14" i="10"/>
  <c r="B14" i="10" s="1"/>
  <c r="C12" i="10"/>
  <c r="B12" i="10" s="1"/>
  <c r="J12" i="3" s="1"/>
  <c r="I11" i="1" s="1"/>
  <c r="H8" i="2" s="1" a="1"/>
  <c r="H8" i="2" s="1"/>
  <c r="C7" i="10"/>
  <c r="B7" i="10" s="1"/>
  <c r="J7" i="3" s="1"/>
  <c r="E11" i="1" s="1"/>
  <c r="D8" i="2" s="1" a="1"/>
  <c r="D8" i="2" s="1"/>
  <c r="C82" i="10"/>
  <c r="B82" i="10" s="1"/>
  <c r="J69" i="3" s="1"/>
  <c r="BJ11" i="1" s="1"/>
  <c r="BG8" i="2" s="1" a="1"/>
  <c r="BG8" i="2" s="1"/>
  <c r="C80" i="10"/>
  <c r="B80" i="10" s="1"/>
  <c r="J67" i="3" s="1"/>
  <c r="BH11" i="1" s="1"/>
  <c r="BE8" i="2" s="1" a="1"/>
  <c r="BE8" i="2" s="1"/>
  <c r="C78" i="10"/>
  <c r="B78" i="10" s="1"/>
  <c r="J65" i="3" s="1"/>
  <c r="BF11" i="1" s="1"/>
  <c r="BC8" i="2" s="1" a="1"/>
  <c r="BC8" i="2" s="1"/>
  <c r="C76" i="10"/>
  <c r="B76" i="10" s="1"/>
  <c r="J63" i="3" s="1"/>
  <c r="BD11" i="1" s="1"/>
  <c r="BA8" i="2" s="1" a="1"/>
  <c r="BA8" i="2" s="1"/>
  <c r="C61" i="10"/>
  <c r="B61" i="10" s="1"/>
  <c r="J61" i="3" s="1"/>
  <c r="BB11" i="1" s="1"/>
  <c r="AY8" i="2" s="1" a="1"/>
  <c r="AY8" i="2" s="1"/>
  <c r="C57" i="10"/>
  <c r="B57" i="10" s="1"/>
  <c r="J57" i="3" s="1"/>
  <c r="AX11" i="1" s="1"/>
  <c r="AU8" i="2" s="1" a="1"/>
  <c r="AU8" i="2" s="1"/>
  <c r="B52" i="10"/>
  <c r="J52" i="3" s="1"/>
  <c r="AT11" i="1" s="1"/>
  <c r="AR8" i="2" s="1" a="1"/>
  <c r="AR8" i="2" s="1"/>
  <c r="B50" i="10"/>
  <c r="J50" i="3" s="1"/>
  <c r="AR11" i="1" s="1"/>
  <c r="AP8" i="2" s="1" a="1"/>
  <c r="AP8" i="2" s="1"/>
  <c r="B48" i="10"/>
  <c r="J48" i="3" s="1"/>
  <c r="AP11" i="1" s="1"/>
  <c r="AN8" i="2" s="1" a="1"/>
  <c r="AN8" i="2" s="1"/>
  <c r="B46" i="10"/>
  <c r="J46" i="3" s="1"/>
  <c r="AN11" i="1" s="1"/>
  <c r="AL8" i="2" s="1" a="1"/>
  <c r="AL8" i="2" s="1"/>
  <c r="B44" i="10"/>
  <c r="J44" i="3" s="1"/>
  <c r="AL11" i="1" s="1"/>
  <c r="AJ8" i="2" s="1" a="1"/>
  <c r="AJ8" i="2" s="1"/>
  <c r="C29" i="10"/>
  <c r="B29" i="10" s="1"/>
  <c r="J29" i="3" s="1"/>
  <c r="X11" i="1" s="1"/>
  <c r="W8" i="2" s="1" a="1"/>
  <c r="W8" i="2" s="1"/>
  <c r="C22" i="10"/>
  <c r="B22" i="10" s="1"/>
  <c r="J22" i="3" s="1"/>
  <c r="R11" i="1" s="1"/>
  <c r="Q8" i="2" s="1" a="1"/>
  <c r="Q8" i="2" s="1"/>
  <c r="C15" i="10"/>
  <c r="B15" i="10" s="1"/>
  <c r="J15" i="3" s="1"/>
  <c r="L11" i="1" s="1"/>
  <c r="K8" i="2" s="1" a="1"/>
  <c r="K8" i="2" s="1"/>
  <c r="F19" i="10"/>
  <c r="F11" i="10" s="1"/>
  <c r="C24" i="10"/>
  <c r="B24" i="10" s="1"/>
  <c r="J24" i="3" s="1"/>
  <c r="T11" i="1" s="1"/>
  <c r="S8" i="2" s="1" a="1"/>
  <c r="S8" i="2" s="1"/>
  <c r="C27" i="10"/>
  <c r="B27" i="10" s="1"/>
  <c r="B49" i="10"/>
  <c r="J49" i="3" s="1"/>
  <c r="AQ11" i="1" s="1"/>
  <c r="AO8" i="2" s="1" a="1"/>
  <c r="AO8" i="2" s="1"/>
  <c r="C55" i="10"/>
  <c r="B55" i="10" s="1"/>
  <c r="J55" i="3" s="1"/>
  <c r="AV11" i="1" s="1"/>
  <c r="AS8" i="2" s="1" a="1"/>
  <c r="AS8" i="2" s="1"/>
  <c r="C58" i="10"/>
  <c r="B58" i="10" s="1"/>
  <c r="J58" i="3" s="1"/>
  <c r="AY11" i="1" s="1"/>
  <c r="AV8" i="2" s="1" a="1"/>
  <c r="AV8" i="2" s="1"/>
  <c r="E79" i="10"/>
  <c r="F40" i="10"/>
  <c r="C40" i="10" s="1"/>
  <c r="B40" i="10" s="1"/>
  <c r="J40" i="3" s="1"/>
  <c r="AH11" i="1" s="1"/>
  <c r="AG8" i="2" s="1" a="1"/>
  <c r="AG8" i="2" s="1"/>
  <c r="F38" i="10"/>
  <c r="C38" i="10" s="1"/>
  <c r="B38" i="10" s="1"/>
  <c r="J38" i="3" s="1"/>
  <c r="AF11" i="1" s="1"/>
  <c r="AE8" i="2" s="1" a="1"/>
  <c r="AE8" i="2" s="1"/>
  <c r="D11" i="10"/>
  <c r="D20" i="10"/>
  <c r="C59" i="10"/>
  <c r="B59" i="10" s="1"/>
  <c r="J59" i="3" s="1"/>
  <c r="AZ11" i="1" s="1"/>
  <c r="AW8" i="2" s="1" a="1"/>
  <c r="AW8" i="2" s="1"/>
  <c r="F81" i="10"/>
  <c r="F83" i="10" s="1"/>
  <c r="F34" i="10"/>
  <c r="F42" i="10" s="1"/>
  <c r="F33" i="10" s="1"/>
  <c r="D79" i="9"/>
  <c r="C8" i="10"/>
  <c r="B8" i="10" s="1"/>
  <c r="J8" i="3" s="1"/>
  <c r="F11" i="1" s="1"/>
  <c r="E8" i="2" s="1" a="1"/>
  <c r="E8" i="2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E20" i="10"/>
  <c r="C31" i="10"/>
  <c r="B31" i="10" s="1"/>
  <c r="J31" i="3" s="1"/>
  <c r="Z11" i="1" s="1"/>
  <c r="Y8" i="2" s="1" a="1"/>
  <c r="Y8" i="2" s="1"/>
  <c r="C41" i="10"/>
  <c r="B41" i="10" s="1"/>
  <c r="J41" i="3" s="1"/>
  <c r="AI11" i="1" s="1"/>
  <c r="AH8" i="2" s="1" a="1"/>
  <c r="AH8" i="2" s="1"/>
  <c r="I43" i="10"/>
  <c r="B51" i="10"/>
  <c r="J51" i="3" s="1"/>
  <c r="AS11" i="1" s="1"/>
  <c r="AQ8" i="2" s="1" a="1"/>
  <c r="AQ8" i="2" s="1"/>
  <c r="C62" i="10"/>
  <c r="B62" i="10" s="1"/>
  <c r="J62" i="3" s="1"/>
  <c r="BC11" i="1" s="1"/>
  <c r="AZ8" i="2" s="1" a="1"/>
  <c r="AZ8" i="2" s="1"/>
  <c r="C77" i="10"/>
  <c r="B77" i="10" s="1"/>
  <c r="J64" i="3" s="1"/>
  <c r="BE11" i="1" s="1"/>
  <c r="BB8" i="2" s="1" a="1"/>
  <c r="BB8" i="2" s="1"/>
  <c r="N11" i="1" l="1"/>
  <c r="M8" i="2" s="1" a="1"/>
  <c r="M8" i="2" s="1"/>
  <c r="N10" i="1"/>
  <c r="M7" i="2" s="1" a="1"/>
  <c r="M7" i="2" s="1"/>
  <c r="N9" i="1"/>
  <c r="M6" i="2" s="1" a="1"/>
  <c r="M6" i="2" s="1"/>
  <c r="B20" i="8"/>
  <c r="H21" i="3"/>
  <c r="Q9" i="1" s="1"/>
  <c r="P6" i="2" s="1" a="1"/>
  <c r="P6" i="2" s="1"/>
  <c r="B26" i="6"/>
  <c r="F27" i="3"/>
  <c r="V7" i="1" s="1"/>
  <c r="U4" i="2" s="1" a="1"/>
  <c r="U4" i="2" s="1"/>
  <c r="F81" i="5"/>
  <c r="F83" i="5" s="1"/>
  <c r="F34" i="5"/>
  <c r="F42" i="5" s="1"/>
  <c r="F33" i="5" s="1"/>
  <c r="F5" i="5" s="1"/>
  <c r="F4" i="5" s="1"/>
  <c r="B11" i="7"/>
  <c r="D43" i="4"/>
  <c r="D5" i="4" s="1"/>
  <c r="D4" i="4" s="1"/>
  <c r="I52" i="4"/>
  <c r="F43" i="9"/>
  <c r="K52" i="9"/>
  <c r="B6" i="10"/>
  <c r="D81" i="8"/>
  <c r="D34" i="8"/>
  <c r="F5" i="10"/>
  <c r="F4" i="10" s="1"/>
  <c r="J52" i="5"/>
  <c r="E43" i="5"/>
  <c r="F42" i="7"/>
  <c r="F33" i="7" s="1"/>
  <c r="E5" i="4"/>
  <c r="E4" i="4" s="1"/>
  <c r="C34" i="7"/>
  <c r="B34" i="7" s="1"/>
  <c r="G12" i="3"/>
  <c r="I8" i="1" s="1"/>
  <c r="H5" i="2" s="1" a="1"/>
  <c r="H5" i="2" s="1"/>
  <c r="D43" i="6"/>
  <c r="I52" i="6"/>
  <c r="B43" i="6" s="1"/>
  <c r="F43" i="3" s="1"/>
  <c r="AK7" i="1" s="1"/>
  <c r="AI4" i="2" s="1" a="1"/>
  <c r="AI4" i="2" s="1"/>
  <c r="B26" i="10"/>
  <c r="J27" i="3"/>
  <c r="V11" i="1" s="1"/>
  <c r="U8" i="2" s="1" a="1"/>
  <c r="U8" i="2" s="1"/>
  <c r="F5" i="9"/>
  <c r="F4" i="9" s="1"/>
  <c r="B26" i="8"/>
  <c r="H27" i="3"/>
  <c r="V9" i="1" s="1"/>
  <c r="U6" i="2" s="1" a="1"/>
  <c r="U6" i="2" s="1"/>
  <c r="B20" i="10"/>
  <c r="J52" i="10"/>
  <c r="E43" i="10"/>
  <c r="B11" i="10"/>
  <c r="E42" i="6"/>
  <c r="E33" i="6" s="1"/>
  <c r="E5" i="6" s="1"/>
  <c r="E4" i="6" s="1"/>
  <c r="B20" i="6"/>
  <c r="C60" i="5"/>
  <c r="B60" i="5" s="1"/>
  <c r="C56" i="5"/>
  <c r="B56" i="5" s="1"/>
  <c r="C40" i="5"/>
  <c r="B40" i="5" s="1"/>
  <c r="C38" i="5"/>
  <c r="B38" i="5" s="1"/>
  <c r="C36" i="5"/>
  <c r="B36" i="5" s="1"/>
  <c r="C34" i="5"/>
  <c r="B34" i="5" s="1"/>
  <c r="B33" i="5" s="1"/>
  <c r="C33" i="5" s="1"/>
  <c r="C28" i="5"/>
  <c r="B28" i="5" s="1"/>
  <c r="C21" i="5"/>
  <c r="B21" i="5" s="1"/>
  <c r="C18" i="5"/>
  <c r="B18" i="5" s="1"/>
  <c r="C14" i="5"/>
  <c r="B14" i="5" s="1"/>
  <c r="C12" i="5"/>
  <c r="B12" i="5" s="1"/>
  <c r="C80" i="5"/>
  <c r="B80" i="5" s="1"/>
  <c r="C77" i="5"/>
  <c r="B77" i="5" s="1"/>
  <c r="C61" i="5"/>
  <c r="B61" i="5" s="1"/>
  <c r="B49" i="5"/>
  <c r="B46" i="5"/>
  <c r="C41" i="5"/>
  <c r="B41" i="5" s="1"/>
  <c r="C24" i="5"/>
  <c r="B24" i="5" s="1"/>
  <c r="C22" i="5"/>
  <c r="B22" i="5" s="1"/>
  <c r="C7" i="5"/>
  <c r="B7" i="5" s="1"/>
  <c r="C83" i="5"/>
  <c r="B83" i="5" s="1"/>
  <c r="C79" i="5"/>
  <c r="B79" i="5" s="1"/>
  <c r="C76" i="5"/>
  <c r="B76" i="5" s="1"/>
  <c r="C59" i="5"/>
  <c r="B59" i="5" s="1"/>
  <c r="C57" i="5"/>
  <c r="B57" i="5" s="1"/>
  <c r="C55" i="5"/>
  <c r="B55" i="5" s="1"/>
  <c r="B51" i="5"/>
  <c r="B48" i="5"/>
  <c r="C39" i="5"/>
  <c r="B39" i="5" s="1"/>
  <c r="C82" i="5"/>
  <c r="B82" i="5" s="1"/>
  <c r="C78" i="5"/>
  <c r="B78" i="5" s="1"/>
  <c r="C62" i="5"/>
  <c r="B62" i="5" s="1"/>
  <c r="B50" i="5"/>
  <c r="B45" i="5"/>
  <c r="B43" i="5"/>
  <c r="C37" i="5"/>
  <c r="B37" i="5" s="1"/>
  <c r="C58" i="5"/>
  <c r="B58" i="5" s="1"/>
  <c r="C31" i="5"/>
  <c r="B31" i="5" s="1"/>
  <c r="C13" i="5"/>
  <c r="B13" i="5" s="1"/>
  <c r="C9" i="5"/>
  <c r="B9" i="5" s="1"/>
  <c r="C23" i="5"/>
  <c r="B23" i="5" s="1"/>
  <c r="C15" i="5"/>
  <c r="B15" i="5" s="1"/>
  <c r="E2" i="3"/>
  <c r="B47" i="5"/>
  <c r="C30" i="5"/>
  <c r="B30" i="5" s="1"/>
  <c r="C17" i="5"/>
  <c r="B17" i="5" s="1"/>
  <c r="B52" i="5"/>
  <c r="C35" i="5"/>
  <c r="B35" i="5" s="1"/>
  <c r="C81" i="5"/>
  <c r="B81" i="5" s="1"/>
  <c r="C8" i="5"/>
  <c r="B8" i="5" s="1"/>
  <c r="B44" i="5"/>
  <c r="C29" i="5"/>
  <c r="B29" i="5" s="1"/>
  <c r="C27" i="5"/>
  <c r="B27" i="5" s="1"/>
  <c r="C16" i="5"/>
  <c r="B16" i="5" s="1"/>
  <c r="B11" i="6"/>
  <c r="E42" i="4"/>
  <c r="E33" i="4" s="1"/>
  <c r="M2" i="2" a="1"/>
  <c r="M2" i="2" s="1"/>
  <c r="J52" i="9"/>
  <c r="E43" i="9"/>
  <c r="E43" i="7"/>
  <c r="E5" i="7" s="1"/>
  <c r="E4" i="7" s="1"/>
  <c r="J52" i="7"/>
  <c r="B43" i="7" s="1"/>
  <c r="G43" i="3" s="1"/>
  <c r="AK8" i="1" s="1"/>
  <c r="AI5" i="2" s="1" a="1"/>
  <c r="AI5" i="2" s="1"/>
  <c r="D81" i="9"/>
  <c r="D83" i="9" s="1"/>
  <c r="D34" i="9"/>
  <c r="D42" i="9" s="1"/>
  <c r="D33" i="9" s="1"/>
  <c r="D5" i="9" s="1"/>
  <c r="D4" i="9" s="1"/>
  <c r="B4" i="9" s="1"/>
  <c r="E5" i="9"/>
  <c r="E4" i="9" s="1"/>
  <c r="D43" i="10"/>
  <c r="I52" i="10"/>
  <c r="E81" i="10"/>
  <c r="E34" i="10"/>
  <c r="D5" i="10"/>
  <c r="D4" i="10" s="1"/>
  <c r="C62" i="9"/>
  <c r="B62" i="9" s="1"/>
  <c r="C58" i="9"/>
  <c r="B58" i="9" s="1"/>
  <c r="C55" i="9"/>
  <c r="B55" i="9" s="1"/>
  <c r="B43" i="9"/>
  <c r="C41" i="9"/>
  <c r="B41" i="9" s="1"/>
  <c r="C39" i="9"/>
  <c r="B39" i="9" s="1"/>
  <c r="C37" i="9"/>
  <c r="B37" i="9" s="1"/>
  <c r="C83" i="9"/>
  <c r="B83" i="9" s="1"/>
  <c r="C81" i="9"/>
  <c r="B81" i="9" s="1"/>
  <c r="C79" i="9"/>
  <c r="B79" i="9" s="1"/>
  <c r="C77" i="9"/>
  <c r="B77" i="9" s="1"/>
  <c r="C59" i="9"/>
  <c r="B59" i="9" s="1"/>
  <c r="B51" i="9"/>
  <c r="B49" i="9"/>
  <c r="B47" i="9"/>
  <c r="B45" i="9"/>
  <c r="C82" i="9"/>
  <c r="B82" i="9" s="1"/>
  <c r="C80" i="9"/>
  <c r="B80" i="9" s="1"/>
  <c r="C78" i="9"/>
  <c r="B78" i="9" s="1"/>
  <c r="C56" i="9"/>
  <c r="B56" i="9" s="1"/>
  <c r="B52" i="9"/>
  <c r="C29" i="9"/>
  <c r="B29" i="9" s="1"/>
  <c r="C22" i="9"/>
  <c r="B22" i="9" s="1"/>
  <c r="C15" i="9"/>
  <c r="B15" i="9" s="1"/>
  <c r="C60" i="9"/>
  <c r="B60" i="9" s="1"/>
  <c r="C31" i="9"/>
  <c r="B31" i="9" s="1"/>
  <c r="C27" i="9"/>
  <c r="B27" i="9" s="1"/>
  <c r="C24" i="9"/>
  <c r="B24" i="9" s="1"/>
  <c r="C17" i="9"/>
  <c r="B17" i="9" s="1"/>
  <c r="C8" i="9"/>
  <c r="B8" i="9" s="1"/>
  <c r="C57" i="9"/>
  <c r="B57" i="9" s="1"/>
  <c r="B48" i="9"/>
  <c r="B44" i="9"/>
  <c r="C40" i="9"/>
  <c r="B40" i="9" s="1"/>
  <c r="C36" i="9"/>
  <c r="B36" i="9" s="1"/>
  <c r="C34" i="9"/>
  <c r="B34" i="9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B6" i="9" s="1"/>
  <c r="C6" i="9" s="1"/>
  <c r="C38" i="9"/>
  <c r="B38" i="9" s="1"/>
  <c r="C23" i="9"/>
  <c r="B23" i="9" s="1"/>
  <c r="C13" i="9"/>
  <c r="B13" i="9" s="1"/>
  <c r="C61" i="9"/>
  <c r="B61" i="9" s="1"/>
  <c r="B50" i="9"/>
  <c r="C76" i="9"/>
  <c r="B76" i="9" s="1"/>
  <c r="B46" i="9"/>
  <c r="C35" i="9"/>
  <c r="B35" i="9" s="1"/>
  <c r="C30" i="9"/>
  <c r="B30" i="9" s="1"/>
  <c r="C16" i="9"/>
  <c r="B16" i="9" s="1"/>
  <c r="C9" i="9"/>
  <c r="B9" i="9" s="1"/>
  <c r="I2" i="3"/>
  <c r="K52" i="7"/>
  <c r="F43" i="7"/>
  <c r="F5" i="7" s="1"/>
  <c r="F4" i="7" s="1"/>
  <c r="F5" i="8"/>
  <c r="F4" i="8" s="1"/>
  <c r="B11" i="8"/>
  <c r="D81" i="6"/>
  <c r="D34" i="6"/>
  <c r="C7" i="8"/>
  <c r="B7" i="8" s="1"/>
  <c r="F10" i="6"/>
  <c r="F6" i="6" s="1"/>
  <c r="F5" i="6" s="1"/>
  <c r="F4" i="6" s="1"/>
  <c r="C7" i="6"/>
  <c r="B7" i="6" s="1"/>
  <c r="J21" i="3"/>
  <c r="Q11" i="1" s="1"/>
  <c r="P8" i="2" s="1" a="1"/>
  <c r="P8" i="2" s="1"/>
  <c r="C62" i="4"/>
  <c r="B62" i="4" s="1"/>
  <c r="C58" i="4"/>
  <c r="B58" i="4" s="1"/>
  <c r="C55" i="4"/>
  <c r="B55" i="4" s="1"/>
  <c r="B43" i="4"/>
  <c r="C41" i="4"/>
  <c r="B41" i="4" s="1"/>
  <c r="C39" i="4"/>
  <c r="B39" i="4" s="1"/>
  <c r="C37" i="4"/>
  <c r="B37" i="4" s="1"/>
  <c r="C35" i="4"/>
  <c r="B35" i="4" s="1"/>
  <c r="C30" i="4"/>
  <c r="B30" i="4" s="1"/>
  <c r="C23" i="4"/>
  <c r="B23" i="4" s="1"/>
  <c r="C16" i="4"/>
  <c r="B16" i="4" s="1"/>
  <c r="C13" i="4"/>
  <c r="B13" i="4" s="1"/>
  <c r="C9" i="4"/>
  <c r="B9" i="4" s="1"/>
  <c r="D2" i="3"/>
  <c r="C76" i="4"/>
  <c r="B76" i="4" s="1"/>
  <c r="C60" i="4"/>
  <c r="B60" i="4" s="1"/>
  <c r="B51" i="4"/>
  <c r="B46" i="4"/>
  <c r="C40" i="4"/>
  <c r="B40" i="4" s="1"/>
  <c r="C31" i="4"/>
  <c r="B31" i="4" s="1"/>
  <c r="C22" i="4"/>
  <c r="B22" i="4" s="1"/>
  <c r="C14" i="4"/>
  <c r="B14" i="4" s="1"/>
  <c r="C82" i="4"/>
  <c r="B82" i="4" s="1"/>
  <c r="C81" i="4"/>
  <c r="B81" i="4" s="1"/>
  <c r="C78" i="4"/>
  <c r="B78" i="4" s="1"/>
  <c r="C56" i="4"/>
  <c r="B56" i="4" s="1"/>
  <c r="B48" i="4"/>
  <c r="B45" i="4"/>
  <c r="C38" i="4"/>
  <c r="B38" i="4" s="1"/>
  <c r="C29" i="4"/>
  <c r="B29" i="4" s="1"/>
  <c r="C27" i="4"/>
  <c r="B27" i="4" s="1"/>
  <c r="B26" i="4" s="1"/>
  <c r="C26" i="4" s="1"/>
  <c r="C17" i="4"/>
  <c r="B17" i="4" s="1"/>
  <c r="C8" i="4"/>
  <c r="B8" i="4" s="1"/>
  <c r="C7" i="4"/>
  <c r="B7" i="4" s="1"/>
  <c r="B6" i="4" s="1"/>
  <c r="C6" i="4" s="1"/>
  <c r="C77" i="4"/>
  <c r="B77" i="4" s="1"/>
  <c r="C61" i="4"/>
  <c r="B61" i="4" s="1"/>
  <c r="C59" i="4"/>
  <c r="B59" i="4" s="1"/>
  <c r="B50" i="4"/>
  <c r="B47" i="4"/>
  <c r="C36" i="4"/>
  <c r="B36" i="4" s="1"/>
  <c r="C21" i="4"/>
  <c r="B21" i="4" s="1"/>
  <c r="C80" i="4"/>
  <c r="B80" i="4" s="1"/>
  <c r="C34" i="4"/>
  <c r="B34" i="4" s="1"/>
  <c r="B33" i="4" s="1"/>
  <c r="C33" i="4" s="1"/>
  <c r="C15" i="4"/>
  <c r="B15" i="4" s="1"/>
  <c r="C79" i="4"/>
  <c r="B79" i="4" s="1"/>
  <c r="B52" i="4"/>
  <c r="B44" i="4"/>
  <c r="C28" i="4"/>
  <c r="B28" i="4" s="1"/>
  <c r="C18" i="4"/>
  <c r="B18" i="4" s="1"/>
  <c r="C12" i="4"/>
  <c r="B12" i="4" s="1"/>
  <c r="C83" i="4"/>
  <c r="B83" i="4" s="1"/>
  <c r="B49" i="4"/>
  <c r="C57" i="4"/>
  <c r="B57" i="4" s="1"/>
  <c r="C24" i="4"/>
  <c r="B24" i="4" s="1"/>
  <c r="B26" i="7"/>
  <c r="C7" i="7"/>
  <c r="B7" i="7" s="1"/>
  <c r="B20" i="7"/>
  <c r="G21" i="3"/>
  <c r="Q8" i="1" s="1"/>
  <c r="P5" i="2" s="1" a="1"/>
  <c r="P5" i="2" s="1"/>
  <c r="C81" i="7"/>
  <c r="B81" i="7" s="1"/>
  <c r="G68" i="3" s="1"/>
  <c r="BI8" i="1" s="1"/>
  <c r="BF5" i="2" s="1" a="1"/>
  <c r="BF5" i="2" s="1"/>
  <c r="E42" i="5"/>
  <c r="E33" i="5" s="1"/>
  <c r="E5" i="5" s="1"/>
  <c r="E4" i="5" s="1"/>
  <c r="B4" i="5" s="1"/>
  <c r="B4" i="7" l="1"/>
  <c r="G4" i="3" s="1"/>
  <c r="C8" i="1" s="1"/>
  <c r="B5" i="2" s="1" a="1"/>
  <c r="B5" i="2" s="1"/>
  <c r="C26" i="7"/>
  <c r="G26" i="3"/>
  <c r="U8" i="1" s="1"/>
  <c r="T5" i="2" s="1" a="1"/>
  <c r="T5" i="2" s="1"/>
  <c r="B11" i="4"/>
  <c r="C11" i="4" s="1"/>
  <c r="C20" i="7"/>
  <c r="G20" i="3"/>
  <c r="P8" i="1" s="1"/>
  <c r="O5" i="2" s="1" a="1"/>
  <c r="O5" i="2" s="1"/>
  <c r="B20" i="4"/>
  <c r="C20" i="4" s="1"/>
  <c r="B6" i="8"/>
  <c r="H7" i="3"/>
  <c r="E9" i="1" s="1"/>
  <c r="D6" i="2" s="1" a="1"/>
  <c r="D6" i="2" s="1"/>
  <c r="B11" i="9"/>
  <c r="C11" i="9" s="1"/>
  <c r="B43" i="10"/>
  <c r="J43" i="3" s="1"/>
  <c r="AK11" i="1" s="1"/>
  <c r="AI8" i="2" s="1" a="1"/>
  <c r="AI8" i="2" s="1"/>
  <c r="B6" i="5"/>
  <c r="C6" i="5" s="1"/>
  <c r="B20" i="5"/>
  <c r="C20" i="5" s="1"/>
  <c r="C11" i="10"/>
  <c r="J11" i="3"/>
  <c r="H11" i="1" s="1"/>
  <c r="G8" i="2" s="1" a="1"/>
  <c r="G8" i="2" s="1"/>
  <c r="C26" i="10"/>
  <c r="J26" i="3"/>
  <c r="U11" i="1" s="1"/>
  <c r="T8" i="2" s="1" a="1"/>
  <c r="T8" i="2" s="1"/>
  <c r="D83" i="8"/>
  <c r="C83" i="8" s="1"/>
  <c r="B83" i="8" s="1"/>
  <c r="H70" i="3" s="1"/>
  <c r="BK9" i="1" s="1"/>
  <c r="BH6" i="2" s="1" a="1"/>
  <c r="BH6" i="2" s="1"/>
  <c r="C81" i="8"/>
  <c r="B81" i="8" s="1"/>
  <c r="H68" i="3" s="1"/>
  <c r="BI9" i="1" s="1"/>
  <c r="BF6" i="2" s="1" a="1"/>
  <c r="BF6" i="2" s="1"/>
  <c r="C11" i="7"/>
  <c r="G11" i="3"/>
  <c r="H8" i="1" s="1"/>
  <c r="G5" i="2" s="1" a="1"/>
  <c r="G5" i="2" s="1"/>
  <c r="C20" i="8"/>
  <c r="H20" i="3"/>
  <c r="P9" i="1" s="1"/>
  <c r="O6" i="2" s="1" a="1"/>
  <c r="O6" i="2" s="1"/>
  <c r="B6" i="7"/>
  <c r="G7" i="3"/>
  <c r="E8" i="1" s="1"/>
  <c r="D5" i="2" s="1" a="1"/>
  <c r="D5" i="2" s="1"/>
  <c r="D42" i="6"/>
  <c r="D33" i="6" s="1"/>
  <c r="D5" i="6" s="1"/>
  <c r="D4" i="6" s="1"/>
  <c r="B4" i="6" s="1"/>
  <c r="F4" i="3" s="1"/>
  <c r="C7" i="1" s="1"/>
  <c r="B4" i="2" s="1" a="1"/>
  <c r="B4" i="2" s="1"/>
  <c r="C34" i="6"/>
  <c r="B34" i="6" s="1"/>
  <c r="B33" i="9"/>
  <c r="C33" i="9" s="1"/>
  <c r="C11" i="6"/>
  <c r="F11" i="3"/>
  <c r="H7" i="1" s="1"/>
  <c r="G4" i="2" s="1" a="1"/>
  <c r="G4" i="2" s="1"/>
  <c r="E67" i="3"/>
  <c r="BH6" i="1" s="1"/>
  <c r="BE3" i="2" s="1" a="1"/>
  <c r="BE3" i="2" s="1"/>
  <c r="E63" i="3"/>
  <c r="BD6" i="1" s="1"/>
  <c r="BA3" i="2" s="1" a="1"/>
  <c r="BA3" i="2" s="1"/>
  <c r="E59" i="3"/>
  <c r="AZ6" i="1" s="1"/>
  <c r="AW3" i="2" s="1" a="1"/>
  <c r="AW3" i="2" s="1"/>
  <c r="E55" i="3"/>
  <c r="AV6" i="1" s="1"/>
  <c r="AS3" i="2" s="1" a="1"/>
  <c r="AS3" i="2" s="1"/>
  <c r="E49" i="3"/>
  <c r="AQ6" i="1" s="1"/>
  <c r="AO3" i="2" s="1" a="1"/>
  <c r="AO3" i="2" s="1"/>
  <c r="E45" i="3"/>
  <c r="AM6" i="1" s="1"/>
  <c r="AK3" i="2" s="1" a="1"/>
  <c r="AK3" i="2" s="1"/>
  <c r="E40" i="3"/>
  <c r="AH6" i="1" s="1"/>
  <c r="AG3" i="2" s="1" a="1"/>
  <c r="AG3" i="2" s="1"/>
  <c r="E36" i="3"/>
  <c r="AD6" i="1" s="1"/>
  <c r="AC3" i="2" s="1" a="1"/>
  <c r="AC3" i="2" s="1"/>
  <c r="E31" i="3"/>
  <c r="Z6" i="1" s="1"/>
  <c r="Y3" i="2" s="1" a="1"/>
  <c r="Y3" i="2" s="1"/>
  <c r="E27" i="3"/>
  <c r="V6" i="1" s="1"/>
  <c r="U3" i="2" s="1" a="1"/>
  <c r="U3" i="2" s="1"/>
  <c r="E22" i="3"/>
  <c r="R6" i="1" s="1"/>
  <c r="Q3" i="2" s="1" a="1"/>
  <c r="Q3" i="2" s="1"/>
  <c r="E17" i="3"/>
  <c r="E13" i="3"/>
  <c r="J6" i="1" s="1"/>
  <c r="I3" i="2" s="1" a="1"/>
  <c r="I3" i="2" s="1"/>
  <c r="E8" i="3"/>
  <c r="F6" i="1" s="1"/>
  <c r="E3" i="2" s="1" a="1"/>
  <c r="E3" i="2" s="1"/>
  <c r="E68" i="3"/>
  <c r="BI6" i="1" s="1"/>
  <c r="BF3" i="2" s="1" a="1"/>
  <c r="BF3" i="2" s="1"/>
  <c r="E64" i="3"/>
  <c r="BE6" i="1" s="1"/>
  <c r="BB3" i="2" s="1" a="1"/>
  <c r="BB3" i="2" s="1"/>
  <c r="E60" i="3"/>
  <c r="BA6" i="1" s="1"/>
  <c r="AX3" i="2" s="1" a="1"/>
  <c r="AX3" i="2" s="1"/>
  <c r="E56" i="3"/>
  <c r="AW6" i="1" s="1"/>
  <c r="AT3" i="2" s="1" a="1"/>
  <c r="AT3" i="2" s="1"/>
  <c r="E50" i="3"/>
  <c r="AR6" i="1" s="1"/>
  <c r="AP3" i="2" s="1" a="1"/>
  <c r="AP3" i="2" s="1"/>
  <c r="E46" i="3"/>
  <c r="AN6" i="1" s="1"/>
  <c r="AL3" i="2" s="1" a="1"/>
  <c r="AL3" i="2" s="1"/>
  <c r="E41" i="3"/>
  <c r="AI6" i="1" s="1"/>
  <c r="AH3" i="2" s="1" a="1"/>
  <c r="AH3" i="2" s="1"/>
  <c r="E37" i="3"/>
  <c r="AE6" i="1" s="1"/>
  <c r="AD3" i="2" s="1" a="1"/>
  <c r="AD3" i="2" s="1"/>
  <c r="E33" i="3"/>
  <c r="AA6" i="1" s="1"/>
  <c r="Z3" i="2" s="1" a="1"/>
  <c r="Z3" i="2" s="1"/>
  <c r="E28" i="3"/>
  <c r="W6" i="1" s="1"/>
  <c r="V3" i="2" s="1" a="1"/>
  <c r="V3" i="2" s="1"/>
  <c r="E24" i="3"/>
  <c r="T6" i="1" s="1"/>
  <c r="S3" i="2" s="1" a="1"/>
  <c r="S3" i="2" s="1"/>
  <c r="E21" i="3"/>
  <c r="Q6" i="1" s="1"/>
  <c r="P3" i="2" s="1" a="1"/>
  <c r="P3" i="2" s="1"/>
  <c r="E20" i="3"/>
  <c r="P6" i="1" s="1"/>
  <c r="O3" i="2" s="1" a="1"/>
  <c r="O3" i="2" s="1"/>
  <c r="E18" i="3"/>
  <c r="O6" i="1" s="1"/>
  <c r="N3" i="2" s="1" a="1"/>
  <c r="N3" i="2" s="1"/>
  <c r="E14" i="3"/>
  <c r="K6" i="1" s="1"/>
  <c r="J3" i="2" s="1" a="1"/>
  <c r="J3" i="2" s="1"/>
  <c r="E70" i="3"/>
  <c r="BK6" i="1" s="1"/>
  <c r="BH3" i="2" s="1" a="1"/>
  <c r="BH3" i="2" s="1"/>
  <c r="E69" i="3"/>
  <c r="BJ6" i="1" s="1"/>
  <c r="BG3" i="2" s="1" a="1"/>
  <c r="BG3" i="2" s="1"/>
  <c r="E66" i="3"/>
  <c r="BG6" i="1" s="1"/>
  <c r="BD3" i="2" s="1" a="1"/>
  <c r="BD3" i="2" s="1"/>
  <c r="E65" i="3"/>
  <c r="BF6" i="1" s="1"/>
  <c r="BC3" i="2" s="1" a="1"/>
  <c r="BC3" i="2" s="1"/>
  <c r="E62" i="3"/>
  <c r="BC6" i="1" s="1"/>
  <c r="AZ3" i="2" s="1" a="1"/>
  <c r="AZ3" i="2" s="1"/>
  <c r="E61" i="3"/>
  <c r="BB6" i="1" s="1"/>
  <c r="AY3" i="2" s="1" a="1"/>
  <c r="AY3" i="2" s="1"/>
  <c r="E58" i="3"/>
  <c r="AY6" i="1" s="1"/>
  <c r="AV3" i="2" s="1" a="1"/>
  <c r="AV3" i="2" s="1"/>
  <c r="E57" i="3"/>
  <c r="AX6" i="1" s="1"/>
  <c r="AU3" i="2" s="1" a="1"/>
  <c r="AU3" i="2" s="1"/>
  <c r="E52" i="3"/>
  <c r="AT6" i="1" s="1"/>
  <c r="AR3" i="2" s="1" a="1"/>
  <c r="AR3" i="2" s="1"/>
  <c r="E51" i="3"/>
  <c r="AS6" i="1" s="1"/>
  <c r="AQ3" i="2" s="1" a="1"/>
  <c r="AQ3" i="2" s="1"/>
  <c r="E48" i="3"/>
  <c r="AP6" i="1" s="1"/>
  <c r="AN3" i="2" s="1" a="1"/>
  <c r="AN3" i="2" s="1"/>
  <c r="E47" i="3"/>
  <c r="AO6" i="1" s="1"/>
  <c r="AM3" i="2" s="1" a="1"/>
  <c r="AM3" i="2" s="1"/>
  <c r="E44" i="3"/>
  <c r="AL6" i="1" s="1"/>
  <c r="AJ3" i="2" s="1" a="1"/>
  <c r="AJ3" i="2" s="1"/>
  <c r="E43" i="3"/>
  <c r="AK6" i="1" s="1"/>
  <c r="AI3" i="2" s="1" a="1"/>
  <c r="AI3" i="2" s="1"/>
  <c r="E39" i="3"/>
  <c r="AG6" i="1" s="1"/>
  <c r="AF3" i="2" s="1" a="1"/>
  <c r="AF3" i="2" s="1"/>
  <c r="E38" i="3"/>
  <c r="AF6" i="1" s="1"/>
  <c r="AE3" i="2" s="1" a="1"/>
  <c r="AE3" i="2" s="1"/>
  <c r="E35" i="3"/>
  <c r="AC6" i="1" s="1"/>
  <c r="AB3" i="2" s="1" a="1"/>
  <c r="AB3" i="2" s="1"/>
  <c r="E34" i="3"/>
  <c r="AB6" i="1" s="1"/>
  <c r="AA3" i="2" s="1" a="1"/>
  <c r="AA3" i="2" s="1"/>
  <c r="E30" i="3"/>
  <c r="Y6" i="1" s="1"/>
  <c r="X3" i="2" s="1" a="1"/>
  <c r="X3" i="2" s="1"/>
  <c r="E29" i="3"/>
  <c r="X6" i="1" s="1"/>
  <c r="W3" i="2" s="1" a="1"/>
  <c r="W3" i="2" s="1"/>
  <c r="E16" i="3"/>
  <c r="M6" i="1" s="1"/>
  <c r="L3" i="2" s="1" a="1"/>
  <c r="L3" i="2" s="1"/>
  <c r="E15" i="3"/>
  <c r="L6" i="1" s="1"/>
  <c r="K3" i="2" s="1" a="1"/>
  <c r="K3" i="2" s="1"/>
  <c r="E12" i="3"/>
  <c r="I6" i="1" s="1"/>
  <c r="H3" i="2" s="1" a="1"/>
  <c r="H3" i="2" s="1"/>
  <c r="E9" i="3"/>
  <c r="G6" i="1" s="1"/>
  <c r="F3" i="2" s="1" a="1"/>
  <c r="F3" i="2" s="1"/>
  <c r="E4" i="3"/>
  <c r="C6" i="1" s="1"/>
  <c r="B3" i="2" s="1" a="1"/>
  <c r="B3" i="2" s="1"/>
  <c r="E23" i="3"/>
  <c r="S6" i="1" s="1"/>
  <c r="R3" i="2" s="1" a="1"/>
  <c r="R3" i="2" s="1"/>
  <c r="E7" i="3"/>
  <c r="E6" i="1" s="1"/>
  <c r="D3" i="2" s="1" a="1"/>
  <c r="D3" i="2" s="1"/>
  <c r="E6" i="3"/>
  <c r="D6" i="1" s="1"/>
  <c r="C3" i="2" s="1" a="1"/>
  <c r="C3" i="2" s="1"/>
  <c r="B11" i="5"/>
  <c r="C11" i="5" s="1"/>
  <c r="C20" i="6"/>
  <c r="F20" i="3"/>
  <c r="P7" i="1" s="1"/>
  <c r="O4" i="2" s="1" a="1"/>
  <c r="O4" i="2" s="1"/>
  <c r="C26" i="8"/>
  <c r="H26" i="3"/>
  <c r="U9" i="1" s="1"/>
  <c r="T6" i="2" s="1" a="1"/>
  <c r="T6" i="2" s="1"/>
  <c r="B33" i="7"/>
  <c r="G36" i="3"/>
  <c r="AD8" i="1" s="1"/>
  <c r="AC5" i="2" s="1" a="1"/>
  <c r="AC5" i="2" s="1"/>
  <c r="C26" i="6"/>
  <c r="F26" i="3"/>
  <c r="U7" i="1" s="1"/>
  <c r="T4" i="2" s="1" a="1"/>
  <c r="T4" i="2" s="1"/>
  <c r="D83" i="6"/>
  <c r="C83" i="6" s="1"/>
  <c r="B83" i="6" s="1"/>
  <c r="F70" i="3" s="1"/>
  <c r="BK7" i="1" s="1"/>
  <c r="BH4" i="2" s="1" a="1"/>
  <c r="BH4" i="2" s="1"/>
  <c r="C81" i="6"/>
  <c r="B81" i="6" s="1"/>
  <c r="F68" i="3" s="1"/>
  <c r="BI7" i="1" s="1"/>
  <c r="BF4" i="2" s="1" a="1"/>
  <c r="BF4" i="2" s="1"/>
  <c r="E42" i="10"/>
  <c r="E33" i="10" s="1"/>
  <c r="E5" i="10" s="1"/>
  <c r="E4" i="10" s="1"/>
  <c r="B4" i="10" s="1"/>
  <c r="J4" i="3" s="1"/>
  <c r="C11" i="1" s="1"/>
  <c r="B8" i="2" s="1" a="1"/>
  <c r="B8" i="2" s="1"/>
  <c r="C34" i="10"/>
  <c r="B34" i="10" s="1"/>
  <c r="C6" i="10"/>
  <c r="J6" i="3"/>
  <c r="D11" i="1" s="1"/>
  <c r="C8" i="2" s="1" a="1"/>
  <c r="C8" i="2" s="1"/>
  <c r="B4" i="4"/>
  <c r="D4" i="3" s="1"/>
  <c r="C5" i="1" s="1"/>
  <c r="B2" i="2" s="1" a="1"/>
  <c r="B2" i="2" s="1"/>
  <c r="B6" i="6"/>
  <c r="F7" i="3"/>
  <c r="E7" i="1" s="1"/>
  <c r="D4" i="2" s="1" a="1"/>
  <c r="D4" i="2" s="1"/>
  <c r="B26" i="9"/>
  <c r="C26" i="9" s="1"/>
  <c r="D68" i="3"/>
  <c r="BI5" i="1" s="1"/>
  <c r="BF2" i="2" s="1" a="1"/>
  <c r="BF2" i="2" s="1"/>
  <c r="D64" i="3"/>
  <c r="BE5" i="1" s="1"/>
  <c r="BB2" i="2" s="1" a="1"/>
  <c r="BB2" i="2" s="1"/>
  <c r="D60" i="3"/>
  <c r="BA5" i="1" s="1"/>
  <c r="AX2" i="2" s="1" a="1"/>
  <c r="AX2" i="2" s="1"/>
  <c r="D56" i="3"/>
  <c r="AW5" i="1" s="1"/>
  <c r="AT2" i="2" s="1" a="1"/>
  <c r="AT2" i="2" s="1"/>
  <c r="D50" i="3"/>
  <c r="AR5" i="1" s="1"/>
  <c r="AP2" i="2" s="1" a="1"/>
  <c r="AP2" i="2" s="1"/>
  <c r="D46" i="3"/>
  <c r="AN5" i="1" s="1"/>
  <c r="AL2" i="2" s="1" a="1"/>
  <c r="AL2" i="2" s="1"/>
  <c r="D41" i="3"/>
  <c r="AI5" i="1" s="1"/>
  <c r="AH2" i="2" s="1" a="1"/>
  <c r="AH2" i="2" s="1"/>
  <c r="D37" i="3"/>
  <c r="AE5" i="1" s="1"/>
  <c r="AD2" i="2" s="1" a="1"/>
  <c r="AD2" i="2" s="1"/>
  <c r="D33" i="3"/>
  <c r="AA5" i="1" s="1"/>
  <c r="Z2" i="2" s="1" a="1"/>
  <c r="Z2" i="2" s="1"/>
  <c r="D28" i="3"/>
  <c r="W5" i="1" s="1"/>
  <c r="V2" i="2" s="1" a="1"/>
  <c r="V2" i="2" s="1"/>
  <c r="D23" i="3"/>
  <c r="S5" i="1" s="1"/>
  <c r="R2" i="2" s="1" a="1"/>
  <c r="R2" i="2" s="1"/>
  <c r="D18" i="3"/>
  <c r="O5" i="1" s="1"/>
  <c r="N2" i="2" s="1" a="1"/>
  <c r="N2" i="2" s="1"/>
  <c r="D14" i="3"/>
  <c r="K5" i="1" s="1"/>
  <c r="J2" i="2" s="1" a="1"/>
  <c r="J2" i="2" s="1"/>
  <c r="D9" i="3"/>
  <c r="G5" i="1" s="1"/>
  <c r="F2" i="2" s="1" a="1"/>
  <c r="F2" i="2" s="1"/>
  <c r="D8" i="3"/>
  <c r="F5" i="1" s="1"/>
  <c r="E2" i="2" s="1" a="1"/>
  <c r="E2" i="2" s="1"/>
  <c r="D24" i="3"/>
  <c r="T5" i="1" s="1"/>
  <c r="S2" i="2" s="1" a="1"/>
  <c r="S2" i="2" s="1"/>
  <c r="D21" i="3"/>
  <c r="Q5" i="1" s="1"/>
  <c r="P2" i="2" s="1" a="1"/>
  <c r="P2" i="2" s="1"/>
  <c r="D20" i="3"/>
  <c r="P5" i="1" s="1"/>
  <c r="O2" i="2" s="1" a="1"/>
  <c r="O2" i="2" s="1"/>
  <c r="D69" i="3"/>
  <c r="BJ5" i="1" s="1"/>
  <c r="BG2" i="2" s="1" a="1"/>
  <c r="BG2" i="2" s="1"/>
  <c r="D65" i="3"/>
  <c r="BF5" i="1" s="1"/>
  <c r="BC2" i="2" s="1" a="1"/>
  <c r="BC2" i="2" s="1"/>
  <c r="D61" i="3"/>
  <c r="BB5" i="1" s="1"/>
  <c r="AY2" i="2" s="1" a="1"/>
  <c r="AY2" i="2" s="1"/>
  <c r="D57" i="3"/>
  <c r="AX5" i="1" s="1"/>
  <c r="AU2" i="2" s="1" a="1"/>
  <c r="AU2" i="2" s="1"/>
  <c r="D51" i="3"/>
  <c r="AS5" i="1" s="1"/>
  <c r="AQ2" i="2" s="1" a="1"/>
  <c r="AQ2" i="2" s="1"/>
  <c r="D47" i="3"/>
  <c r="AO5" i="1" s="1"/>
  <c r="AM2" i="2" s="1" a="1"/>
  <c r="AM2" i="2" s="1"/>
  <c r="D43" i="3"/>
  <c r="AK5" i="1" s="1"/>
  <c r="AI2" i="2" s="1" a="1"/>
  <c r="AI2" i="2" s="1"/>
  <c r="D38" i="3"/>
  <c r="AF5" i="1" s="1"/>
  <c r="AE2" i="2" s="1" a="1"/>
  <c r="AE2" i="2" s="1"/>
  <c r="D6" i="3"/>
  <c r="D5" i="1" s="1"/>
  <c r="C2" i="2" s="1" a="1"/>
  <c r="C2" i="2" s="1"/>
  <c r="D34" i="3"/>
  <c r="AB5" i="1" s="1"/>
  <c r="AA2" i="2" s="1" a="1"/>
  <c r="AA2" i="2" s="1"/>
  <c r="D22" i="3"/>
  <c r="R5" i="1" s="1"/>
  <c r="Q2" i="2" s="1" a="1"/>
  <c r="Q2" i="2" s="1"/>
  <c r="D17" i="3"/>
  <c r="D16" i="3"/>
  <c r="M5" i="1" s="1"/>
  <c r="L2" i="2" s="1" a="1"/>
  <c r="L2" i="2" s="1"/>
  <c r="D13" i="3"/>
  <c r="J5" i="1" s="1"/>
  <c r="I2" i="2" s="1" a="1"/>
  <c r="I2" i="2" s="1"/>
  <c r="D12" i="3"/>
  <c r="I5" i="1" s="1"/>
  <c r="H2" i="2" s="1" a="1"/>
  <c r="H2" i="2" s="1"/>
  <c r="D31" i="3"/>
  <c r="Z5" i="1" s="1"/>
  <c r="Y2" i="2" s="1" a="1"/>
  <c r="Y2" i="2" s="1"/>
  <c r="D30" i="3"/>
  <c r="Y5" i="1" s="1"/>
  <c r="X2" i="2" s="1" a="1"/>
  <c r="X2" i="2" s="1"/>
  <c r="D27" i="3"/>
  <c r="V5" i="1" s="1"/>
  <c r="U2" i="2" s="1" a="1"/>
  <c r="U2" i="2" s="1"/>
  <c r="D26" i="3"/>
  <c r="U5" i="1" s="1"/>
  <c r="T2" i="2" s="1" a="1"/>
  <c r="T2" i="2" s="1"/>
  <c r="D15" i="3"/>
  <c r="L5" i="1" s="1"/>
  <c r="K2" i="2" s="1" a="1"/>
  <c r="K2" i="2" s="1"/>
  <c r="D11" i="3"/>
  <c r="H5" i="1" s="1"/>
  <c r="G2" i="2" s="1" a="1"/>
  <c r="G2" i="2" s="1"/>
  <c r="C2" i="3"/>
  <c r="D70" i="3"/>
  <c r="BK5" i="1" s="1"/>
  <c r="BH2" i="2" s="1" a="1"/>
  <c r="BH2" i="2" s="1"/>
  <c r="D67" i="3"/>
  <c r="BH5" i="1" s="1"/>
  <c r="BE2" i="2" s="1" a="1"/>
  <c r="BE2" i="2" s="1"/>
  <c r="D66" i="3"/>
  <c r="BG5" i="1" s="1"/>
  <c r="BD2" i="2" s="1" a="1"/>
  <c r="BD2" i="2" s="1"/>
  <c r="D63" i="3"/>
  <c r="BD5" i="1" s="1"/>
  <c r="BA2" i="2" s="1" a="1"/>
  <c r="BA2" i="2" s="1"/>
  <c r="D62" i="3"/>
  <c r="BC5" i="1" s="1"/>
  <c r="AZ2" i="2" s="1" a="1"/>
  <c r="AZ2" i="2" s="1"/>
  <c r="D59" i="3"/>
  <c r="AZ5" i="1" s="1"/>
  <c r="AW2" i="2" s="1" a="1"/>
  <c r="AW2" i="2" s="1"/>
  <c r="D58" i="3"/>
  <c r="AY5" i="1" s="1"/>
  <c r="AV2" i="2" s="1" a="1"/>
  <c r="AV2" i="2" s="1"/>
  <c r="D55" i="3"/>
  <c r="AV5" i="1" s="1"/>
  <c r="AS2" i="2" s="1" a="1"/>
  <c r="AS2" i="2" s="1"/>
  <c r="D52" i="3"/>
  <c r="AT5" i="1" s="1"/>
  <c r="AR2" i="2" s="1" a="1"/>
  <c r="AR2" i="2" s="1"/>
  <c r="D49" i="3"/>
  <c r="AQ5" i="1" s="1"/>
  <c r="AO2" i="2" s="1" a="1"/>
  <c r="AO2" i="2" s="1"/>
  <c r="D48" i="3"/>
  <c r="AP5" i="1" s="1"/>
  <c r="AN2" i="2" s="1" a="1"/>
  <c r="AN2" i="2" s="1"/>
  <c r="D45" i="3"/>
  <c r="AM5" i="1" s="1"/>
  <c r="AK2" i="2" s="1" a="1"/>
  <c r="AK2" i="2" s="1"/>
  <c r="D44" i="3"/>
  <c r="AL5" i="1" s="1"/>
  <c r="AJ2" i="2" s="1" a="1"/>
  <c r="AJ2" i="2" s="1"/>
  <c r="D40" i="3"/>
  <c r="AH5" i="1" s="1"/>
  <c r="AG2" i="2" s="1" a="1"/>
  <c r="AG2" i="2" s="1"/>
  <c r="D39" i="3"/>
  <c r="AG5" i="1" s="1"/>
  <c r="AF2" i="2" s="1" a="1"/>
  <c r="AF2" i="2" s="1"/>
  <c r="D36" i="3"/>
  <c r="AD5" i="1" s="1"/>
  <c r="AC2" i="2" s="1" a="1"/>
  <c r="AC2" i="2" s="1"/>
  <c r="D35" i="3"/>
  <c r="AC5" i="1" s="1"/>
  <c r="AB2" i="2" s="1" a="1"/>
  <c r="AB2" i="2" s="1"/>
  <c r="D29" i="3"/>
  <c r="X5" i="1" s="1"/>
  <c r="W2" i="2" s="1" a="1"/>
  <c r="W2" i="2" s="1"/>
  <c r="D7" i="3"/>
  <c r="E5" i="1" s="1"/>
  <c r="D2" i="2" s="1" a="1"/>
  <c r="D2" i="2" s="1"/>
  <c r="C11" i="8"/>
  <c r="H11" i="3"/>
  <c r="H9" i="1" s="1"/>
  <c r="G6" i="2" s="1" a="1"/>
  <c r="G6" i="2" s="1"/>
  <c r="I67" i="3"/>
  <c r="BH10" i="1" s="1"/>
  <c r="BE7" i="2" s="1" a="1"/>
  <c r="BE7" i="2" s="1"/>
  <c r="I63" i="3"/>
  <c r="BD10" i="1" s="1"/>
  <c r="BA7" i="2" s="1" a="1"/>
  <c r="BA7" i="2" s="1"/>
  <c r="I59" i="3"/>
  <c r="AZ10" i="1" s="1"/>
  <c r="AW7" i="2" s="1" a="1"/>
  <c r="AW7" i="2" s="1"/>
  <c r="I55" i="3"/>
  <c r="AV10" i="1" s="1"/>
  <c r="AS7" i="2" s="1" a="1"/>
  <c r="AS7" i="2" s="1"/>
  <c r="I49" i="3"/>
  <c r="AQ10" i="1" s="1"/>
  <c r="AO7" i="2" s="1" a="1"/>
  <c r="AO7" i="2" s="1"/>
  <c r="I45" i="3"/>
  <c r="AM10" i="1" s="1"/>
  <c r="AK7" i="2" s="1" a="1"/>
  <c r="AK7" i="2" s="1"/>
  <c r="I40" i="3"/>
  <c r="AH10" i="1" s="1"/>
  <c r="AG7" i="2" s="1" a="1"/>
  <c r="AG7" i="2" s="1"/>
  <c r="I36" i="3"/>
  <c r="AD10" i="1" s="1"/>
  <c r="AC7" i="2" s="1" a="1"/>
  <c r="AC7" i="2" s="1"/>
  <c r="I31" i="3"/>
  <c r="Z10" i="1" s="1"/>
  <c r="Y7" i="2" s="1" a="1"/>
  <c r="Y7" i="2" s="1"/>
  <c r="I27" i="3"/>
  <c r="V10" i="1" s="1"/>
  <c r="U7" i="2" s="1" a="1"/>
  <c r="U7" i="2" s="1"/>
  <c r="I22" i="3"/>
  <c r="R10" i="1" s="1"/>
  <c r="Q7" i="2" s="1" a="1"/>
  <c r="Q7" i="2" s="1"/>
  <c r="I17" i="3"/>
  <c r="I13" i="3"/>
  <c r="J10" i="1" s="1"/>
  <c r="I7" i="2" s="1" a="1"/>
  <c r="I7" i="2" s="1"/>
  <c r="I8" i="3"/>
  <c r="F10" i="1" s="1"/>
  <c r="E7" i="2" s="1" a="1"/>
  <c r="E7" i="2" s="1"/>
  <c r="I23" i="3"/>
  <c r="S10" i="1" s="1"/>
  <c r="R7" i="2" s="1" a="1"/>
  <c r="R7" i="2" s="1"/>
  <c r="I68" i="3"/>
  <c r="BI10" i="1" s="1"/>
  <c r="BF7" i="2" s="1" a="1"/>
  <c r="BF7" i="2" s="1"/>
  <c r="I64" i="3"/>
  <c r="BE10" i="1" s="1"/>
  <c r="BB7" i="2" s="1" a="1"/>
  <c r="BB7" i="2" s="1"/>
  <c r="I60" i="3"/>
  <c r="BA10" i="1" s="1"/>
  <c r="AX7" i="2" s="1" a="1"/>
  <c r="AX7" i="2" s="1"/>
  <c r="I56" i="3"/>
  <c r="AW10" i="1" s="1"/>
  <c r="AT7" i="2" s="1" a="1"/>
  <c r="AT7" i="2" s="1"/>
  <c r="I50" i="3"/>
  <c r="AR10" i="1" s="1"/>
  <c r="AP7" i="2" s="1" a="1"/>
  <c r="AP7" i="2" s="1"/>
  <c r="I46" i="3"/>
  <c r="AN10" i="1" s="1"/>
  <c r="AL7" i="2" s="1" a="1"/>
  <c r="AL7" i="2" s="1"/>
  <c r="I41" i="3"/>
  <c r="AI10" i="1" s="1"/>
  <c r="AH7" i="2" s="1" a="1"/>
  <c r="AH7" i="2" s="1"/>
  <c r="I37" i="3"/>
  <c r="AE10" i="1" s="1"/>
  <c r="AD7" i="2" s="1" a="1"/>
  <c r="AD7" i="2" s="1"/>
  <c r="I33" i="3"/>
  <c r="AA10" i="1" s="1"/>
  <c r="Z7" i="2" s="1" a="1"/>
  <c r="Z7" i="2" s="1"/>
  <c r="I28" i="3"/>
  <c r="W10" i="1" s="1"/>
  <c r="V7" i="2" s="1" a="1"/>
  <c r="V7" i="2" s="1"/>
  <c r="I24" i="3"/>
  <c r="T10" i="1" s="1"/>
  <c r="S7" i="2" s="1" a="1"/>
  <c r="S7" i="2" s="1"/>
  <c r="I21" i="3"/>
  <c r="Q10" i="1" s="1"/>
  <c r="P7" i="2" s="1" a="1"/>
  <c r="P7" i="2" s="1"/>
  <c r="I18" i="3"/>
  <c r="O10" i="1" s="1"/>
  <c r="N7" i="2" s="1" a="1"/>
  <c r="N7" i="2" s="1"/>
  <c r="I14" i="3"/>
  <c r="K10" i="1" s="1"/>
  <c r="J7" i="2" s="1" a="1"/>
  <c r="J7" i="2" s="1"/>
  <c r="I30" i="3"/>
  <c r="Y10" i="1" s="1"/>
  <c r="X7" i="2" s="1" a="1"/>
  <c r="X7" i="2" s="1"/>
  <c r="I26" i="3"/>
  <c r="U10" i="1" s="1"/>
  <c r="T7" i="2" s="1" a="1"/>
  <c r="T7" i="2" s="1"/>
  <c r="I15" i="3"/>
  <c r="L10" i="1" s="1"/>
  <c r="K7" i="2" s="1" a="1"/>
  <c r="K7" i="2" s="1"/>
  <c r="I11" i="3"/>
  <c r="H10" i="1" s="1"/>
  <c r="G7" i="2" s="1" a="1"/>
  <c r="G7" i="2" s="1"/>
  <c r="I70" i="3"/>
  <c r="BK10" i="1" s="1"/>
  <c r="BH7" i="2" s="1" a="1"/>
  <c r="BH7" i="2" s="1"/>
  <c r="I66" i="3"/>
  <c r="BG10" i="1" s="1"/>
  <c r="BD7" i="2" s="1" a="1"/>
  <c r="BD7" i="2" s="1"/>
  <c r="I62" i="3"/>
  <c r="BC10" i="1" s="1"/>
  <c r="AZ7" i="2" s="1" a="1"/>
  <c r="AZ7" i="2" s="1"/>
  <c r="I58" i="3"/>
  <c r="AY10" i="1" s="1"/>
  <c r="AV7" i="2" s="1" a="1"/>
  <c r="AV7" i="2" s="1"/>
  <c r="I52" i="3"/>
  <c r="AT10" i="1" s="1"/>
  <c r="AR7" i="2" s="1" a="1"/>
  <c r="AR7" i="2" s="1"/>
  <c r="I48" i="3"/>
  <c r="AP10" i="1" s="1"/>
  <c r="AN7" i="2" s="1" a="1"/>
  <c r="AN7" i="2" s="1"/>
  <c r="I44" i="3"/>
  <c r="AL10" i="1" s="1"/>
  <c r="AJ7" i="2" s="1" a="1"/>
  <c r="AJ7" i="2" s="1"/>
  <c r="I39" i="3"/>
  <c r="AG10" i="1" s="1"/>
  <c r="AF7" i="2" s="1" a="1"/>
  <c r="AF7" i="2" s="1"/>
  <c r="I35" i="3"/>
  <c r="AC10" i="1" s="1"/>
  <c r="AB7" i="2" s="1" a="1"/>
  <c r="AB7" i="2" s="1"/>
  <c r="I29" i="3"/>
  <c r="X10" i="1" s="1"/>
  <c r="W7" i="2" s="1" a="1"/>
  <c r="W7" i="2" s="1"/>
  <c r="I9" i="3"/>
  <c r="G10" i="1" s="1"/>
  <c r="F7" i="2" s="1" a="1"/>
  <c r="F7" i="2" s="1"/>
  <c r="I7" i="3"/>
  <c r="E10" i="1" s="1"/>
  <c r="D7" i="2" s="1" a="1"/>
  <c r="D7" i="2" s="1"/>
  <c r="I69" i="3"/>
  <c r="BJ10" i="1" s="1"/>
  <c r="BG7" i="2" s="1" a="1"/>
  <c r="BG7" i="2" s="1"/>
  <c r="I65" i="3"/>
  <c r="BF10" i="1" s="1"/>
  <c r="BC7" i="2" s="1" a="1"/>
  <c r="BC7" i="2" s="1"/>
  <c r="I61" i="3"/>
  <c r="BB10" i="1" s="1"/>
  <c r="AY7" i="2" s="1" a="1"/>
  <c r="AY7" i="2" s="1"/>
  <c r="I57" i="3"/>
  <c r="AX10" i="1" s="1"/>
  <c r="AU7" i="2" s="1" a="1"/>
  <c r="AU7" i="2" s="1"/>
  <c r="I51" i="3"/>
  <c r="AS10" i="1" s="1"/>
  <c r="AQ7" i="2" s="1" a="1"/>
  <c r="AQ7" i="2" s="1"/>
  <c r="I47" i="3"/>
  <c r="AO10" i="1" s="1"/>
  <c r="AM7" i="2" s="1" a="1"/>
  <c r="AM7" i="2" s="1"/>
  <c r="I43" i="3"/>
  <c r="AK10" i="1" s="1"/>
  <c r="AI7" i="2" s="1" a="1"/>
  <c r="AI7" i="2" s="1"/>
  <c r="I38" i="3"/>
  <c r="AF10" i="1" s="1"/>
  <c r="AE7" i="2" s="1" a="1"/>
  <c r="AE7" i="2" s="1"/>
  <c r="I6" i="3"/>
  <c r="D10" i="1" s="1"/>
  <c r="C7" i="2" s="1" a="1"/>
  <c r="C7" i="2" s="1"/>
  <c r="I34" i="3"/>
  <c r="AB10" i="1" s="1"/>
  <c r="AA7" i="2" s="1" a="1"/>
  <c r="AA7" i="2" s="1"/>
  <c r="I16" i="3"/>
  <c r="M10" i="1" s="1"/>
  <c r="L7" i="2" s="1" a="1"/>
  <c r="L7" i="2" s="1"/>
  <c r="I12" i="3"/>
  <c r="I10" i="1" s="1"/>
  <c r="H7" i="2" s="1" a="1"/>
  <c r="H7" i="2" s="1"/>
  <c r="I4" i="3"/>
  <c r="C10" i="1" s="1"/>
  <c r="B7" i="2" s="1" a="1"/>
  <c r="B7" i="2" s="1"/>
  <c r="B20" i="9"/>
  <c r="C20" i="9" s="1"/>
  <c r="E83" i="10"/>
  <c r="C83" i="10" s="1"/>
  <c r="B83" i="10" s="1"/>
  <c r="J70" i="3" s="1"/>
  <c r="BK11" i="1" s="1"/>
  <c r="BH8" i="2" s="1" a="1"/>
  <c r="BH8" i="2" s="1"/>
  <c r="C81" i="10"/>
  <c r="B81" i="10" s="1"/>
  <c r="J68" i="3" s="1"/>
  <c r="BI11" i="1" s="1"/>
  <c r="BF8" i="2" s="1" a="1"/>
  <c r="BF8" i="2" s="1"/>
  <c r="B26" i="5"/>
  <c r="C26" i="5" s="1"/>
  <c r="C20" i="10"/>
  <c r="J20" i="3"/>
  <c r="P11" i="1" s="1"/>
  <c r="O8" i="2" s="1" a="1"/>
  <c r="O8" i="2" s="1"/>
  <c r="D42" i="8"/>
  <c r="D33" i="8" s="1"/>
  <c r="D5" i="8" s="1"/>
  <c r="D4" i="8" s="1"/>
  <c r="B4" i="8" s="1"/>
  <c r="H4" i="3" s="1"/>
  <c r="C9" i="1" s="1"/>
  <c r="B6" i="2" s="1" a="1"/>
  <c r="B6" i="2" s="1"/>
  <c r="C34" i="8"/>
  <c r="B34" i="8" s="1"/>
  <c r="C33" i="7" l="1"/>
  <c r="G33" i="3"/>
  <c r="AA8" i="1" s="1"/>
  <c r="Z5" i="2" s="1" a="1"/>
  <c r="Z5" i="2" s="1"/>
  <c r="C6" i="7"/>
  <c r="G6" i="3"/>
  <c r="D8" i="1" s="1"/>
  <c r="C5" i="2" s="1" a="1"/>
  <c r="C5" i="2" s="1"/>
  <c r="C6" i="8"/>
  <c r="H6" i="3"/>
  <c r="D9" i="1" s="1"/>
  <c r="C6" i="2" s="1" a="1"/>
  <c r="C6" i="2" s="1"/>
  <c r="I20" i="3"/>
  <c r="P10" i="1" s="1"/>
  <c r="O7" i="2" s="1" a="1"/>
  <c r="O7" i="2" s="1"/>
  <c r="C6" i="6"/>
  <c r="F6" i="3"/>
  <c r="D7" i="1" s="1"/>
  <c r="C4" i="2" s="1" a="1"/>
  <c r="C4" i="2" s="1"/>
  <c r="B33" i="10"/>
  <c r="J36" i="3"/>
  <c r="AD11" i="1" s="1"/>
  <c r="AC8" i="2" s="1" a="1"/>
  <c r="AC8" i="2" s="1"/>
  <c r="B33" i="6"/>
  <c r="F36" i="3"/>
  <c r="AD7" i="1" s="1"/>
  <c r="AC4" i="2" s="1" a="1"/>
  <c r="AC4" i="2" s="1"/>
  <c r="B33" i="8"/>
  <c r="H36" i="3"/>
  <c r="AD9" i="1" s="1"/>
  <c r="AC6" i="2" s="1" a="1"/>
  <c r="AC6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24" i="3"/>
  <c r="T35" i="1" s="1"/>
  <c r="S32" i="2" s="1" a="1"/>
  <c r="S32" i="2" s="1"/>
  <c r="B15" i="3"/>
  <c r="L35" i="1" s="1"/>
  <c r="K32" i="2" s="1" a="1"/>
  <c r="K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6" i="3"/>
  <c r="AD35" i="1" s="1"/>
  <c r="AC32" i="2" s="1" a="1"/>
  <c r="AC32" i="2" s="1"/>
  <c r="B31" i="3"/>
  <c r="Z35" i="1" s="1"/>
  <c r="Y32" i="2" s="1" a="1"/>
  <c r="Y32" i="2" s="1"/>
  <c r="B27" i="3"/>
  <c r="V35" i="1" s="1"/>
  <c r="U32" i="2" s="1" a="1"/>
  <c r="U32" i="2" s="1"/>
  <c r="B23" i="3"/>
  <c r="S35" i="1" s="1"/>
  <c r="R32" i="2" s="1" a="1"/>
  <c r="R32" i="2" s="1"/>
  <c r="B17" i="3"/>
  <c r="B13" i="3"/>
  <c r="J35" i="1" s="1"/>
  <c r="I32" i="2" s="1" a="1"/>
  <c r="I32" i="2" s="1"/>
  <c r="B7" i="3"/>
  <c r="E35" i="1" s="1"/>
  <c r="D32" i="2" s="1" a="1"/>
  <c r="D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18" i="3"/>
  <c r="O35" i="1" s="1"/>
  <c r="N32" i="2" s="1" a="1"/>
  <c r="N32" i="2" s="1"/>
  <c r="B14" i="3"/>
  <c r="K35" i="1" s="1"/>
  <c r="J32" i="2" s="1" a="1"/>
  <c r="J32" i="2" s="1"/>
  <c r="B8" i="3"/>
  <c r="F35" i="1" s="1"/>
  <c r="E32" i="2" s="1" a="1"/>
  <c r="E32" i="2" s="1"/>
  <c r="B6" i="3"/>
  <c r="D35" i="1" s="1"/>
  <c r="C32" i="2" s="1" a="1"/>
  <c r="C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4" i="3"/>
  <c r="C35" i="1" s="1"/>
  <c r="B32" i="2" s="1" a="1"/>
  <c r="B32" i="2" s="1"/>
  <c r="B22" i="3"/>
  <c r="R35" i="1" s="1"/>
  <c r="Q32" i="2" s="1" a="1"/>
  <c r="Q32" i="2" s="1"/>
  <c r="B21" i="3"/>
  <c r="Q35" i="1" s="1"/>
  <c r="P32" i="2" s="1" a="1"/>
  <c r="P32" i="2" s="1"/>
  <c r="B16" i="3"/>
  <c r="M35" i="1" s="1"/>
  <c r="L32" i="2" s="1" a="1"/>
  <c r="L32" i="2" s="1"/>
  <c r="B12" i="3"/>
  <c r="I35" i="1" s="1"/>
  <c r="H32" i="2" s="1" a="1"/>
  <c r="H32" i="2" s="1"/>
  <c r="B30" i="3"/>
  <c r="Y35" i="1" s="1"/>
  <c r="X32" i="2" s="1" a="1"/>
  <c r="X32" i="2" s="1"/>
  <c r="B20" i="3"/>
  <c r="P35" i="1" s="1"/>
  <c r="O32" i="2" s="1" a="1"/>
  <c r="O32" i="2" s="1"/>
  <c r="B9" i="3"/>
  <c r="G35" i="1" s="1"/>
  <c r="F32" i="2" s="1" a="1"/>
  <c r="F32" i="2" s="1"/>
  <c r="E11" i="3"/>
  <c r="H6" i="1" s="1"/>
  <c r="G3" i="2" s="1" a="1"/>
  <c r="G3" i="2" s="1"/>
  <c r="E26" i="3"/>
  <c r="U6" i="1" s="1"/>
  <c r="T3" i="2" s="1" a="1"/>
  <c r="T3" i="2" s="1"/>
  <c r="C33" i="6" l="1"/>
  <c r="F33" i="3"/>
  <c r="B11" i="3"/>
  <c r="H35" i="1" s="1"/>
  <c r="G32" i="2" s="1" a="1"/>
  <c r="G32" i="2" s="1"/>
  <c r="B26" i="3"/>
  <c r="U35" i="1" s="1"/>
  <c r="T32" i="2" s="1" a="1"/>
  <c r="T32" i="2" s="1"/>
  <c r="C33" i="8"/>
  <c r="H33" i="3"/>
  <c r="AA9" i="1" s="1"/>
  <c r="Z6" i="2" s="1" a="1"/>
  <c r="Z6" i="2" s="1"/>
  <c r="C33" i="10"/>
  <c r="J33" i="3"/>
  <c r="AA11" i="1" s="1"/>
  <c r="Z8" i="2" s="1" a="1"/>
  <c r="Z8" i="2" s="1"/>
  <c r="AA7" i="1" l="1"/>
  <c r="Z4" i="2" s="1" a="1"/>
  <c r="Z4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<sst xmlns="http://schemas.openxmlformats.org/spreadsheetml/2006/main" count="3783" uniqueCount="151">
  <si>
    <t>CAR INSURANCE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</si>
  <si>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</si>
  <si>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</si>
  <si>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</si>
  <si>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</si>
  <si>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</si>
  <si>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</si>
  <si>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</si>
  <si>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</si>
  <si>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</si>
  <si>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</si>
  <si>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</si>
  <si>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</si>
  <si>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</si>
  <si>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</si>
  <si>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</si>
  <si>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</si>
  <si>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</si>
  <si>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</si>
  <si>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</si>
  <si>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</si>
  <si>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</si>
  <si>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</si>
  <si>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</si>
  <si>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</si>
  <si>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</si>
  <si>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</si>
  <si>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</si>
  <si>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</si>
  <si>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</si>
  <si>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</si>
  <si>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</si>
  <si>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</si>
  <si>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</si>
  <si>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</si>
  <si>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</si>
  <si>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</si>
  <si>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</si>
  <si>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</si>
  <si>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</si>
  <si>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</si>
  <si>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</si>
  <si>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</si>
  <si>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</si>
  <si>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</si>
  <si>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</si>
  <si>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</si>
  <si>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</si>
  <si>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</si>
  <si>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</si>
  <si>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</si>
  <si>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</si>
  <si>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</si>
  <si>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</si>
  <si>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</si>
  <si>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</si>
  <si>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</si>
  <si>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</si>
  <si>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</si>
  <si>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</si>
  <si>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</si>
  <si>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</si>
  <si>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</si>
  <si>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</si>
  <si>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</si>
  <si>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</si>
  <si>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</si>
  <si>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</si>
  <si>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</si>
  <si>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</si>
  <si>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</si>
  <si>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</si>
  <si>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</si>
  <si>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</si>
  <si>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</si>
  <si>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</si>
  <si>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</si>
  <si>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</si>
  <si>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</si>
  <si>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</si>
  <si>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</si>
  <si>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</si>
  <si>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</si>
  <si>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</si>
  <si>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</si>
  <si>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</si>
  <si>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</si>
  <si>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</si>
  <si>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</si>
  <si>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</si>
  <si>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</si>
  <si>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</si>
  <si>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</si>
  <si>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</si>
  <si>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</si>
  <si>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</si>
  <si>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</si>
  <si>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</si>
  <si>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</si>
  <si>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</si>
  <si>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</si>
  <si>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</si>
  <si>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</si>
  <si>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</si>
  <si>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</si>
  <si>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</si>
  <si>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</si>
  <si>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</si>
  <si>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</si>
  <si>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</si>
  <si>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</si>
  <si>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</si>
  <si>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</si>
  <si>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</si>
  <si>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</si>
  <si>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</si>
  <si>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</si>
  <si>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</si>
  <si>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</si>
  <si>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</si>
  <si>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</si>
  <si>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BUYING</t>
  </si>
  <si>
    <t>SWITCHING</t>
  </si>
  <si>
    <t>NEW</t>
  </si>
  <si>
    <t>WEIGHTED</t>
  </si>
  <si>
    <t>n</t>
  </si>
  <si>
    <t>y</t>
  </si>
  <si>
    <t xml:space="preserve"> 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</si>
  <si>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</si>
  <si>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</si>
  <si>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</si>
  <si>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</si>
  <si>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</si>
  <si>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</si>
  <si>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</si>
  <si>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</si>
  <si>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</si>
  <si>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l</t>
  </si>
  <si>
    <t>OVERALL COMMENTS</t>
  </si>
  <si>
    <t xml:space="preserve">really long mid meny messaging </t>
  </si>
  <si>
    <t>Mid menu messgaing strcuture was weird</t>
  </si>
  <si>
    <t xml:space="preserve"> -</t>
  </si>
  <si>
    <t>repeated menu options si many times</t>
  </si>
  <si>
    <t>Longest post menu messaging thn asked if you confirm you understand, hybrid system</t>
  </si>
  <si>
    <t>4 menu levels is too much for a new customer. Post menu messaging way overblown lasting for more than 1 minute. Redunant message re 'options changed'. Multiple messages pushing to go online.</t>
  </si>
  <si>
    <t>1 menu then sent to reception to direct call after short recording message in between. Messaging after this quite long.</t>
  </si>
  <si>
    <t>estimated wait time less than 25 mins, long pause between id checks</t>
  </si>
  <si>
    <t xml:space="preserve">said wait of less than 2 mins :) </t>
  </si>
  <si>
    <t>2 levels of ID request is a lot for a new customer and includes asking for existing number (with option if no ID) plus asking for DOB. Long pauses between two ID checks is very off-putting.</t>
  </si>
  <si>
    <t xml:space="preserve">kept repeating the queuec message "we are dealing with a lot of calls rn .." every 30 secs v annoyning </t>
  </si>
  <si>
    <t xml:space="preserve">Messages were concise but there were just a lot of them both pre but mid-menu messaging not concise at all. Menus short.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</si>
</sst>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0" fontId="24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6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7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8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29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8" fillId="20" borderId="72" xfId="0" applyFont="1" applyFill="1" applyBorder="1" applyAlignment="1">
      <alignment horizontal="center" vertical="center"/>
    </xf>
    <xf numFmtId="0" fontId="30" fillId="13" borderId="39" xfId="0" applyFont="1" applyFill="1" applyBorder="1" applyAlignment="1">
      <alignment horizontal="right" vertical="center"/>
    </xf>
    <xf numFmtId="164" fontId="31" fillId="21" borderId="44" xfId="0" applyNumberFormat="1" applyFont="1" applyFill="1" applyBorder="1" applyAlignment="1">
      <alignment horizontal="center" vertical="center"/>
    </xf>
    <xf numFmtId="9" fontId="32" fillId="8" borderId="73" xfId="0" applyNumberFormat="1" applyFont="1" applyFill="1" applyBorder="1" applyAlignment="1">
      <alignment horizontal="center" vertical="center"/>
    </xf>
    <xf numFmtId="164" fontId="33" fillId="13" borderId="39" xfId="0" applyNumberFormat="1" applyFont="1" applyFill="1" applyBorder="1" applyAlignment="1">
      <alignment horizontal="center" vertical="center"/>
    </xf>
    <xf numFmtId="164" fontId="33" fillId="13" borderId="46" xfId="0" applyNumberFormat="1" applyFont="1" applyFill="1" applyBorder="1" applyAlignment="1">
      <alignment horizontal="center" vertical="center"/>
    </xf>
    <xf numFmtId="0" fontId="26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4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8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4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6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4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8" fillId="22" borderId="7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29" fillId="2" borderId="66" xfId="0" applyFont="1" applyFill="1" applyBorder="1"/>
    <xf numFmtId="1" fontId="36" fillId="2" borderId="66" xfId="0" applyNumberFormat="1" applyFont="1" applyFill="1" applyBorder="1" applyAlignment="1">
      <alignment horizontal="center"/>
    </xf>
    <xf numFmtId="1" fontId="36" fillId="2" borderId="67" xfId="0" applyNumberFormat="1" applyFont="1" applyFill="1" applyBorder="1" applyAlignment="1">
      <alignment horizontal="center"/>
    </xf>
    <xf numFmtId="0" fontId="30" fillId="13" borderId="44" xfId="0" applyFont="1" applyFill="1" applyBorder="1" applyAlignment="1">
      <alignment horizontal="right" vertical="center"/>
    </xf>
    <xf numFmtId="164" fontId="31" fillId="21" borderId="35" xfId="0" applyNumberFormat="1" applyFont="1" applyFill="1" applyBorder="1" applyAlignment="1">
      <alignment horizontal="center" vertical="center"/>
    </xf>
    <xf numFmtId="9" fontId="32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2" fillId="8" borderId="45" xfId="0" applyNumberFormat="1" applyFont="1" applyFill="1" applyBorder="1" applyAlignment="1">
      <alignment horizontal="center" vertical="center"/>
    </xf>
    <xf numFmtId="1" fontId="34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4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4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4" fillId="15" borderId="91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4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8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39" fillId="0" borderId="93" xfId="0" applyNumberFormat="1" applyFont="1" applyBorder="1" applyAlignment="1">
      <alignment horizontal="center" vertical="center"/>
    </xf>
    <xf numFmtId="9" fontId="31" fillId="22" borderId="35" xfId="0" applyNumberFormat="1" applyFont="1" applyFill="1" applyBorder="1" applyAlignment="1">
      <alignment horizontal="right" vertical="center"/>
    </xf>
    <xf numFmtId="164" fontId="31" fillId="22" borderId="35" xfId="0" applyNumberFormat="1" applyFont="1" applyFill="1" applyBorder="1" applyAlignment="1">
      <alignment horizontal="center" vertical="center"/>
    </xf>
    <xf numFmtId="9" fontId="40" fillId="8" borderId="12" xfId="0" applyNumberFormat="1" applyFont="1" applyFill="1" applyBorder="1" applyAlignment="1">
      <alignment horizontal="center" vertical="center"/>
    </xf>
    <xf numFmtId="9" fontId="31" fillId="22" borderId="68" xfId="0" applyNumberFormat="1" applyFont="1" applyFill="1" applyBorder="1" applyAlignment="1">
      <alignment horizontal="center" vertical="center"/>
    </xf>
    <xf numFmtId="9" fontId="41" fillId="22" borderId="68" xfId="0" applyNumberFormat="1" applyFont="1" applyFill="1" applyBorder="1" applyAlignment="1">
      <alignment horizontal="center" vertical="center"/>
    </xf>
    <xf numFmtId="9" fontId="41" fillId="22" borderId="71" xfId="0" applyNumberFormat="1" applyFont="1" applyFill="1" applyBorder="1" applyAlignment="1">
      <alignment horizontal="center" vertical="center"/>
    </xf>
    <xf numFmtId="9" fontId="42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2" fillId="8" borderId="76" xfId="0" applyNumberFormat="1" applyFont="1" applyFill="1" applyBorder="1" applyAlignment="1">
      <alignment horizontal="center" vertical="center"/>
    </xf>
    <xf numFmtId="9" fontId="42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0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2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8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29" fillId="2" borderId="66" xfId="0" applyNumberFormat="1" applyFont="1" applyFill="1" applyBorder="1" applyAlignment="1">
      <alignment horizontal="center" vertical="center"/>
    </xf>
    <xf numFmtId="9" fontId="38" fillId="2" borderId="66" xfId="0" applyNumberFormat="1" applyFont="1" applyFill="1" applyBorder="1" applyAlignment="1">
      <alignment horizontal="center" vertical="center"/>
    </xf>
    <xf numFmtId="9" fontId="38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3" fillId="24" borderId="98" xfId="0" applyNumberFormat="1" applyFont="1" applyFill="1" applyBorder="1" applyAlignment="1">
      <alignment horizontal="center" vertical="center"/>
    </xf>
    <xf numFmtId="9" fontId="43" fillId="24" borderId="54" xfId="0" applyNumberFormat="1" applyFont="1" applyFill="1" applyBorder="1" applyAlignment="1">
      <alignment horizontal="center" vertical="center"/>
    </xf>
    <xf numFmtId="9" fontId="23" fillId="11" borderId="73" xfId="0" applyNumberFormat="1" applyFont="1" applyFill="1" applyBorder="1" applyAlignment="1">
      <alignment horizontal="right" vertical="center"/>
    </xf>
    <xf numFmtId="9" fontId="23" fillId="11" borderId="99" xfId="0" applyNumberFormat="1" applyFont="1" applyFill="1" applyBorder="1" applyAlignment="1">
      <alignment horizontal="center" vertical="center"/>
    </xf>
    <xf numFmtId="1" fontId="44" fillId="11" borderId="100" xfId="0" applyNumberFormat="1" applyFont="1" applyFill="1" applyBorder="1" applyAlignment="1">
      <alignment horizontal="center" vertical="center"/>
    </xf>
    <xf numFmtId="9" fontId="23" fillId="11" borderId="101" xfId="0" applyNumberFormat="1" applyFont="1" applyFill="1" applyBorder="1" applyAlignment="1">
      <alignment horizontal="center" vertical="center"/>
    </xf>
    <xf numFmtId="9" fontId="45" fillId="11" borderId="101" xfId="0" applyNumberFormat="1" applyFont="1" applyFill="1" applyBorder="1" applyAlignment="1">
      <alignment horizontal="center" vertical="center"/>
    </xf>
    <xf numFmtId="9" fontId="45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4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4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4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4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4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8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8" fillId="27" borderId="109" xfId="0" applyNumberFormat="1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right" vertical="center"/>
    </xf>
    <xf numFmtId="164" fontId="31" fillId="19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46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47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29" fillId="8" borderId="109" xfId="0" applyNumberFormat="1" applyFont="1" applyFill="1" applyBorder="1" applyAlignment="1">
      <alignment horizontal="center" vertical="center"/>
    </xf>
    <xf numFmtId="9" fontId="38" fillId="2" borderId="109" xfId="0" applyNumberFormat="1" applyFont="1" applyFill="1" applyBorder="1" applyAlignment="1">
      <alignment horizontal="center" vertical="center"/>
    </xf>
    <xf numFmtId="9" fontId="38" fillId="28" borderId="109" xfId="0" applyNumberFormat="1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right" vertical="center"/>
    </xf>
    <xf numFmtId="0" fontId="29" fillId="0" borderId="0" xfId="0" applyFont="1"/>
    <xf numFmtId="1" fontId="36" fillId="8" borderId="1" xfId="0" applyNumberFormat="1" applyFont="1" applyFill="1" applyBorder="1" applyAlignment="1">
      <alignment horizontal="center" vertical="center"/>
    </xf>
    <xf numFmtId="0" fontId="38" fillId="2" borderId="109" xfId="0" applyFont="1" applyFill="1" applyBorder="1" applyAlignment="1">
      <alignment horizontal="center" vertical="center"/>
    </xf>
    <xf numFmtId="0" fontId="38" fillId="10" borderId="109" xfId="0" applyFont="1" applyFill="1" applyBorder="1" applyAlignment="1">
      <alignment horizontal="center" vertical="center"/>
    </xf>
    <xf numFmtId="9" fontId="38" fillId="10" borderId="109" xfId="0" applyNumberFormat="1" applyFont="1" applyFill="1" applyBorder="1" applyAlignment="1">
      <alignment horizontal="center" vertical="center"/>
    </xf>
    <xf numFmtId="0" fontId="50" fillId="0" borderId="0" xfId="0" applyFont="1"/>
    <xf numFmtId="9" fontId="38" fillId="9" borderId="109" xfId="0" applyNumberFormat="1" applyFont="1" applyFill="1" applyBorder="1" applyAlignment="1">
      <alignment horizontal="center" vertical="center"/>
    </xf>
    <xf numFmtId="9" fontId="38" fillId="30" borderId="109" xfId="0" applyNumberFormat="1" applyFont="1" applyFill="1" applyBorder="1" applyAlignment="1">
      <alignment horizontal="center" vertical="center"/>
    </xf>
    <xf numFmtId="9" fontId="38" fillId="31" borderId="109" xfId="0" applyNumberFormat="1" applyFont="1" applyFill="1" applyBorder="1" applyAlignment="1">
      <alignment horizontal="center" vertical="center"/>
    </xf>
    <xf numFmtId="0" fontId="38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39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47" fillId="22" borderId="1" xfId="0" applyNumberFormat="1" applyFont="1" applyFill="1" applyBorder="1" applyAlignment="1">
      <alignment horizontal="right" vertical="center"/>
    </xf>
    <xf numFmtId="164" fontId="43" fillId="23" borderId="69" xfId="0" applyNumberFormat="1" applyFont="1" applyFill="1" applyBorder="1" applyAlignment="1">
      <alignment horizontal="center" vertical="center"/>
    </xf>
    <xf numFmtId="9" fontId="43" fillId="23" borderId="69" xfId="0" applyNumberFormat="1" applyFont="1" applyFill="1" applyBorder="1" applyAlignment="1">
      <alignment horizontal="center" vertical="center"/>
    </xf>
    <xf numFmtId="9" fontId="43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29" fillId="15" borderId="109" xfId="0" applyNumberFormat="1" applyFont="1" applyFill="1" applyBorder="1" applyAlignment="1">
      <alignment horizontal="center" vertical="center"/>
    </xf>
    <xf numFmtId="9" fontId="38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5" fillId="10" borderId="109" xfId="0" applyNumberFormat="1" applyFont="1" applyFill="1" applyBorder="1" applyAlignment="1">
      <alignment horizontal="center" vertical="center"/>
    </xf>
    <xf numFmtId="0" fontId="25" fillId="10" borderId="109" xfId="0" applyFont="1" applyFill="1" applyBorder="1" applyAlignment="1">
      <alignment horizontal="center" vertical="center"/>
    </xf>
    <xf numFmtId="9" fontId="38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8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3" fillId="24" borderId="69" xfId="0" applyNumberFormat="1" applyFont="1" applyFill="1" applyBorder="1" applyAlignment="1">
      <alignment horizontal="center" vertical="center"/>
    </xf>
    <xf numFmtId="9" fontId="47" fillId="36" borderId="110" xfId="0" applyNumberFormat="1" applyFont="1" applyFill="1" applyBorder="1" applyAlignment="1">
      <alignment horizontal="right" vertical="center"/>
    </xf>
    <xf numFmtId="9" fontId="47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8" fillId="2" borderId="109" xfId="0" applyNumberFormat="1" applyFont="1" applyFill="1" applyBorder="1" applyAlignment="1">
      <alignment horizontal="center" vertical="center"/>
    </xf>
    <xf numFmtId="165" fontId="38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8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0" fontId="43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5" fillId="15" borderId="117" xfId="0" applyNumberFormat="1" applyFont="1" applyFill="1" applyBorder="1" applyAlignment="1">
      <alignment horizontal="center" vertical="center"/>
    </xf>
    <xf numFmtId="20" fontId="35" fillId="0" borderId="118" xfId="0" applyNumberFormat="1" applyFont="1" applyBorder="1" applyAlignment="1">
      <alignment horizontal="center" vertical="center"/>
    </xf>
    <xf numFmtId="166" fontId="35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5" fillId="15" borderId="119" xfId="0" applyNumberFormat="1" applyFont="1" applyFill="1" applyBorder="1" applyAlignment="1">
      <alignment horizontal="center" vertical="center"/>
    </xf>
    <xf numFmtId="20" fontId="35" fillId="0" borderId="120" xfId="0" applyNumberFormat="1" applyFont="1" applyBorder="1" applyAlignment="1">
      <alignment horizontal="center" vertical="center"/>
    </xf>
    <xf numFmtId="166" fontId="35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5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5" fillId="15" borderId="122" xfId="0" applyNumberFormat="1" applyFont="1" applyFill="1" applyBorder="1" applyAlignment="1">
      <alignment horizontal="center" vertical="center"/>
    </xf>
    <xf numFmtId="20" fontId="35" fillId="0" borderId="123" xfId="0" applyNumberFormat="1" applyFont="1" applyBorder="1" applyAlignment="1">
      <alignment horizontal="center" vertical="center"/>
    </xf>
    <xf numFmtId="166" fontId="35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8" fillId="10" borderId="109" xfId="0" applyNumberFormat="1" applyFont="1" applyFill="1" applyBorder="1" applyAlignment="1">
      <alignment horizontal="center" vertical="center"/>
    </xf>
    <xf numFmtId="166" fontId="38" fillId="28" borderId="109" xfId="0" applyNumberFormat="1" applyFont="1" applyFill="1" applyBorder="1" applyAlignment="1">
      <alignment horizontal="center" vertical="center"/>
    </xf>
    <xf numFmtId="166" fontId="38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8" fillId="0" borderId="109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top" wrapText="1"/>
    </xf>
    <xf numFmtId="1" fontId="12" fillId="0" borderId="0" xfId="0" applyNumberFormat="1" applyFont="1"/>
    <xf numFmtId="9" fontId="2" fillId="0" borderId="58" xfId="0" applyNumberFormat="1" applyFont="1" applyBorder="1" applyAlignment="1">
      <alignment horizontal="left" vertical="top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8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8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8" fillId="0" borderId="86" xfId="0" applyNumberFormat="1" applyFont="1" applyBorder="1" applyAlignment="1">
      <alignment horizontal="left" vertical="top" wrapText="1"/>
    </xf>
    <xf numFmtId="9" fontId="38" fillId="0" borderId="12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58" t="s">
        <v>0</v>
      </c>
      <c r="B2" s="6"/>
      <c r="C2" s="361">
        <v>46023</v>
      </c>
      <c r="D2" s="363" t="s">
        <v>1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5"/>
      <c r="AJ2" s="7"/>
      <c r="AK2" s="366" t="s">
        <v>2</v>
      </c>
      <c r="AL2" s="367"/>
      <c r="AM2" s="367"/>
      <c r="AN2" s="367"/>
      <c r="AO2" s="367"/>
      <c r="AP2" s="367"/>
      <c r="AQ2" s="367"/>
      <c r="AR2" s="367"/>
      <c r="AS2" s="367"/>
      <c r="AT2" s="368"/>
      <c r="AU2" s="7"/>
      <c r="AV2" s="372" t="s">
        <v>3</v>
      </c>
      <c r="AW2" s="367"/>
      <c r="AX2" s="367"/>
      <c r="AY2" s="367"/>
      <c r="AZ2" s="367"/>
      <c r="BA2" s="367"/>
      <c r="BB2" s="367"/>
      <c r="BC2" s="367"/>
      <c r="BD2" s="367"/>
      <c r="BE2" s="367"/>
      <c r="BF2" s="367"/>
      <c r="BG2" s="367"/>
      <c r="BH2" s="367"/>
      <c r="BI2" s="367"/>
      <c r="BJ2" s="367"/>
      <c r="BK2" s="368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59"/>
      <c r="B3" s="8"/>
      <c r="C3" s="362"/>
      <c r="D3" s="376" t="s">
        <v>4</v>
      </c>
      <c r="E3" s="354"/>
      <c r="F3" s="354"/>
      <c r="G3" s="355"/>
      <c r="H3" s="356" t="s">
        <v>5</v>
      </c>
      <c r="I3" s="354"/>
      <c r="J3" s="354"/>
      <c r="K3" s="354"/>
      <c r="L3" s="354"/>
      <c r="M3" s="354"/>
      <c r="N3" s="354"/>
      <c r="O3" s="357"/>
      <c r="P3" s="353" t="s">
        <v>6</v>
      </c>
      <c r="Q3" s="354"/>
      <c r="R3" s="354"/>
      <c r="S3" s="354"/>
      <c r="T3" s="355"/>
      <c r="U3" s="356" t="s">
        <v>7</v>
      </c>
      <c r="V3" s="354"/>
      <c r="W3" s="354"/>
      <c r="X3" s="354"/>
      <c r="Y3" s="354"/>
      <c r="Z3" s="357"/>
      <c r="AA3" s="353" t="s">
        <v>8</v>
      </c>
      <c r="AB3" s="354"/>
      <c r="AC3" s="354"/>
      <c r="AD3" s="354"/>
      <c r="AE3" s="354"/>
      <c r="AF3" s="354"/>
      <c r="AG3" s="354"/>
      <c r="AH3" s="354"/>
      <c r="AI3" s="357"/>
      <c r="AJ3" s="9"/>
      <c r="AK3" s="369"/>
      <c r="AL3" s="370"/>
      <c r="AM3" s="370"/>
      <c r="AN3" s="370"/>
      <c r="AO3" s="370"/>
      <c r="AP3" s="370"/>
      <c r="AQ3" s="370"/>
      <c r="AR3" s="370"/>
      <c r="AS3" s="370"/>
      <c r="AT3" s="371"/>
      <c r="AU3" s="9"/>
      <c r="AV3" s="373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0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AAMI</v>
      </c>
      <c r="B5" s="27"/>
      <c r="C5" s="28">
        <f>OVERALL!D$4</f>
        <v>0.64986111111111111</v>
      </c>
      <c r="D5" s="29">
        <f>OVERALL!D$6</f>
        <v>0</v>
      </c>
      <c r="E5" s="30">
        <f>OVERALL!D$7</f>
        <v>0</v>
      </c>
      <c r="F5" s="31">
        <f>OVERALL!D$8</f>
        <v>0</v>
      </c>
      <c r="G5" s="31">
        <f>OVERALL!D$9</f>
        <v>0</v>
      </c>
      <c r="H5" s="29">
        <f>OVERALL!D$11</f>
        <v>0.61111111111111105</v>
      </c>
      <c r="I5" s="31">
        <f>OVERALL!D$12</f>
        <v>0</v>
      </c>
      <c r="J5" s="31">
        <f>OVERALL!D$13</f>
        <v>0.66666666666666663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0.70833333333333326</v>
      </c>
      <c r="AB5" s="31">
        <f>OVERALL!D$34</f>
        <v>0</v>
      </c>
      <c r="AC5" s="31">
        <f>OVERALL!D$35</f>
        <v>0.66666666666666663</v>
      </c>
      <c r="AD5" s="31">
        <f>OVERALL!D$36</f>
        <v>0</v>
      </c>
      <c r="AE5" s="31">
        <f>OVERALL!D$37</f>
        <v>1</v>
      </c>
      <c r="AF5" s="31">
        <f>OVERALL!D$38</f>
        <v>1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1</v>
      </c>
      <c r="AZ5" s="37">
        <f>OVERALL!D$59</f>
        <v>2.6666666666666665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8.1018518518518516E-5</v>
      </c>
      <c r="BE5" s="38">
        <f>OVERALL!D$64</f>
        <v>0</v>
      </c>
      <c r="BF5" s="38">
        <f>OVERALL!D$65</f>
        <v>3.1250000000000001E-4</v>
      </c>
      <c r="BG5" s="38">
        <f>OVERALL!D$66</f>
        <v>3.9351851851851852E-4</v>
      </c>
      <c r="BH5" s="38">
        <f>OVERALL!D$67</f>
        <v>6.9444444444444447E-4</v>
      </c>
      <c r="BI5" s="38">
        <f>OVERALL!D$68</f>
        <v>1.0879629629629629E-3</v>
      </c>
      <c r="BJ5" s="38">
        <f>OVERALL!D$69</f>
        <v>2.7006172839506154E-5</v>
      </c>
      <c r="BK5" s="39">
        <f>OVERALL!D$70</f>
        <v>1.1149691358024693E-3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ALLIANZ</v>
      </c>
      <c r="B6" s="27"/>
      <c r="C6" s="41">
        <f>OVERALL!E$4</f>
        <v>0.78333333333333321</v>
      </c>
      <c r="D6" s="29">
        <f>OVERALL!E$6</f>
        <v>0.66666666666666663</v>
      </c>
      <c r="E6" s="42">
        <f>OVERALL!E$7</f>
        <v>1</v>
      </c>
      <c r="F6" s="43">
        <f>OVERALL!E$8</f>
        <v>0</v>
      </c>
      <c r="G6" s="43">
        <f>OVERALL!E$9</f>
        <v>1</v>
      </c>
      <c r="H6" s="29">
        <f>OVERALL!E$11</f>
        <v>0.5</v>
      </c>
      <c r="I6" s="43">
        <f>OVERALL!E$12</f>
        <v>0</v>
      </c>
      <c r="J6" s="43">
        <f>OVERALL!E$13</f>
        <v>0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0.83333333333333326</v>
      </c>
      <c r="AB6" s="43">
        <f>OVERALL!E$34</f>
        <v>0.66666666666666663</v>
      </c>
      <c r="AC6" s="43">
        <f>OVERALL!E$35</f>
        <v>1</v>
      </c>
      <c r="AD6" s="43">
        <f>OVERALL!E$36</f>
        <v>0</v>
      </c>
      <c r="AE6" s="43">
        <f>OVERALL!E$37</f>
        <v>1</v>
      </c>
      <c r="AF6" s="43">
        <f>OVERALL!E$38</f>
        <v>1</v>
      </c>
      <c r="AG6" s="43">
        <f>OVERALL!E$39</f>
        <v>1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4</v>
      </c>
      <c r="BA6" s="43">
        <f>OVERALL!E$60</f>
        <v>0</v>
      </c>
      <c r="BB6" s="43" t="str">
        <f>OVERALL!E$61</f>
        <v>-</v>
      </c>
      <c r="BC6" s="43" t="str">
        <f>OVERALL!E$62</f>
        <v>-</v>
      </c>
      <c r="BD6" s="47">
        <f>OVERALL!E$63</f>
        <v>2.3148148148148147E-5</v>
      </c>
      <c r="BE6" s="47">
        <f>OVERALL!E$64</f>
        <v>8.1018518518518516E-4</v>
      </c>
      <c r="BF6" s="47">
        <f>OVERALL!E$65</f>
        <v>2.006172839506173E-4</v>
      </c>
      <c r="BG6" s="47">
        <f>OVERALL!E$66</f>
        <v>1.0339506172839506E-3</v>
      </c>
      <c r="BH6" s="47">
        <f>OVERALL!E$67</f>
        <v>3.8966049382716043E-4</v>
      </c>
      <c r="BI6" s="47">
        <f>OVERALL!E$68</f>
        <v>1.423611111111111E-3</v>
      </c>
      <c r="BJ6" s="47">
        <f>OVERALL!E$69</f>
        <v>7.3302469135802455E-5</v>
      </c>
      <c r="BK6" s="48">
        <f>OVERALL!E$70</f>
        <v>1.4969135802469136E-3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BUDGET DIRECT</v>
      </c>
      <c r="B7" s="27"/>
      <c r="C7" s="28">
        <f>OVERALL!F$4</f>
        <v>0.55125000000000002</v>
      </c>
      <c r="D7" s="29">
        <f>OVERALL!F$6</f>
        <v>0.33333333333333331</v>
      </c>
      <c r="E7" s="30">
        <f>OVERALL!F$7</f>
        <v>1</v>
      </c>
      <c r="F7" s="31">
        <f>OVERALL!F$8</f>
        <v>0</v>
      </c>
      <c r="G7" s="31">
        <f>OVERALL!F$9</f>
        <v>0</v>
      </c>
      <c r="H7" s="29">
        <f>OVERALL!F$11</f>
        <v>0.5</v>
      </c>
      <c r="I7" s="31">
        <f>OVERALL!F$12</f>
        <v>0</v>
      </c>
      <c r="J7" s="31">
        <f>OVERALL!F$13</f>
        <v>0</v>
      </c>
      <c r="K7" s="31">
        <f>OVERALL!F$14</f>
        <v>1</v>
      </c>
      <c r="L7" s="31">
        <f>OVERALL!F$15</f>
        <v>1</v>
      </c>
      <c r="M7" s="31">
        <f>OVERALL!F$16</f>
        <v>0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0</v>
      </c>
      <c r="AA7" s="32">
        <f>OVERALL!F$33</f>
        <v>0.625</v>
      </c>
      <c r="AB7" s="31">
        <f>OVERALL!F$34</f>
        <v>0.66666666666666663</v>
      </c>
      <c r="AC7" s="31">
        <f>OVERALL!F$35</f>
        <v>0.66666666666666663</v>
      </c>
      <c r="AD7" s="31">
        <f>OVERALL!F$36</f>
        <v>0</v>
      </c>
      <c r="AE7" s="31">
        <f>OVERALL!F$37</f>
        <v>0.66666666666666663</v>
      </c>
      <c r="AF7" s="31">
        <f>OVERALL!F$38</f>
        <v>0.66666666666666663</v>
      </c>
      <c r="AG7" s="31">
        <f>OVERALL!F$39</f>
        <v>0.66666666666666663</v>
      </c>
      <c r="AH7" s="31">
        <f>OVERALL!F$40</f>
        <v>0.66666666666666663</v>
      </c>
      <c r="AI7" s="33">
        <f>OVERALL!F$41</f>
        <v>1</v>
      </c>
      <c r="AJ7" s="34"/>
      <c r="AK7" s="35">
        <f>OVERALL!F$43</f>
        <v>0.66666666666666663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0.33333333333333331</v>
      </c>
      <c r="AP7" s="31">
        <f>OVERALL!F$48</f>
        <v>0</v>
      </c>
      <c r="AQ7" s="31">
        <f>OVERALL!F$49</f>
        <v>0</v>
      </c>
      <c r="AR7" s="31">
        <f>OVERALL!F$50</f>
        <v>0.33333333333333331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</v>
      </c>
      <c r="AX7" s="31">
        <f>OVERALL!F$57</f>
        <v>0</v>
      </c>
      <c r="AY7" s="31">
        <f>OVERALL!F$58</f>
        <v>1</v>
      </c>
      <c r="AZ7" s="37">
        <f>OVERALL!F$59</f>
        <v>5</v>
      </c>
      <c r="BA7" s="31">
        <f>OVERALL!F$60</f>
        <v>0</v>
      </c>
      <c r="BB7" s="31" t="str">
        <f>OVERALL!F$61</f>
        <v>-</v>
      </c>
      <c r="BC7" s="31">
        <f>OVERALL!F$62</f>
        <v>0</v>
      </c>
      <c r="BD7" s="38">
        <f>OVERALL!F$63</f>
        <v>5.7870370370370373E-5</v>
      </c>
      <c r="BE7" s="38">
        <f>OVERALL!F$64</f>
        <v>0</v>
      </c>
      <c r="BF7" s="38">
        <f>OVERALL!F$65</f>
        <v>1.0686728395061728E-3</v>
      </c>
      <c r="BG7" s="38">
        <f>OVERALL!F$66</f>
        <v>1.1265432098765433E-3</v>
      </c>
      <c r="BH7" s="38">
        <f>OVERALL!F$67</f>
        <v>5.0925925925925921E-4</v>
      </c>
      <c r="BI7" s="38">
        <f>OVERALL!F$68</f>
        <v>1.6358024691358025E-3</v>
      </c>
      <c r="BJ7" s="38">
        <f>OVERALL!F$69</f>
        <v>1.5277777777777779E-3</v>
      </c>
      <c r="BK7" s="39">
        <f>OVERALL!F$70</f>
        <v>3.1635802469135803E-3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NRMA</v>
      </c>
      <c r="B8" s="27"/>
      <c r="C8" s="28">
        <f>OVERALL!G$4</f>
        <v>0.62041666666666673</v>
      </c>
      <c r="D8" s="29">
        <f>OVERALL!G$6</f>
        <v>0.33333333333333331</v>
      </c>
      <c r="E8" s="30">
        <f>OVERALL!G$7</f>
        <v>1</v>
      </c>
      <c r="F8" s="31">
        <f>OVERALL!G$8</f>
        <v>0</v>
      </c>
      <c r="G8" s="31">
        <f>OVERALL!G$9</f>
        <v>0</v>
      </c>
      <c r="H8" s="29">
        <f>OVERALL!G$11</f>
        <v>0.33333333333333331</v>
      </c>
      <c r="I8" s="31">
        <f>OVERALL!G$12</f>
        <v>0</v>
      </c>
      <c r="J8" s="31">
        <f>OVERALL!G$13</f>
        <v>0</v>
      </c>
      <c r="K8" s="31">
        <f>OVERALL!G$14</f>
        <v>1</v>
      </c>
      <c r="L8" s="31">
        <f>OVERALL!G$15</f>
        <v>1</v>
      </c>
      <c r="M8" s="31">
        <f>OVERALL!G$16</f>
        <v>0</v>
      </c>
      <c r="N8" s="31" t="str">
        <f>OVERALL!$L$17</f>
        <v>-</v>
      </c>
      <c r="O8" s="31">
        <f>OVERALL!G$18</f>
        <v>0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0.73333333333333328</v>
      </c>
      <c r="V8" s="31">
        <f>OVERALL!G$27</f>
        <v>0.66666666666666663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0</v>
      </c>
      <c r="AA8" s="32">
        <f>OVERALL!G$33</f>
        <v>0.70833333333333326</v>
      </c>
      <c r="AB8" s="31">
        <f>OVERALL!G$34</f>
        <v>0</v>
      </c>
      <c r="AC8" s="31">
        <f>OVERALL!G$35</f>
        <v>1</v>
      </c>
      <c r="AD8" s="31">
        <f>OVERALL!G$36</f>
        <v>0</v>
      </c>
      <c r="AE8" s="31">
        <f>OVERALL!G$37</f>
        <v>0.66666666666666663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4</v>
      </c>
      <c r="BA8" s="31">
        <f>OVERALL!G$60</f>
        <v>0</v>
      </c>
      <c r="BB8" s="31" t="str">
        <f>OVERALL!G$61</f>
        <v>-</v>
      </c>
      <c r="BC8" s="31" t="str">
        <f>OVERALL!G$62</f>
        <v>-</v>
      </c>
      <c r="BD8" s="38">
        <f>OVERALL!G$63</f>
        <v>6.9444444444444444E-5</v>
      </c>
      <c r="BE8" s="38">
        <f>OVERALL!G$64</f>
        <v>0</v>
      </c>
      <c r="BF8" s="38">
        <f>OVERALL!G$65</f>
        <v>6.5972222222222224E-4</v>
      </c>
      <c r="BG8" s="38">
        <f>OVERALL!G$66</f>
        <v>7.291666666666667E-4</v>
      </c>
      <c r="BH8" s="38">
        <f>OVERALL!G$67</f>
        <v>5.4783950617283948E-4</v>
      </c>
      <c r="BI8" s="38">
        <f>OVERALL!G$68</f>
        <v>1.2770061728395062E-3</v>
      </c>
      <c r="BJ8" s="38">
        <f>OVERALL!G$69</f>
        <v>8.8734567901234605E-5</v>
      </c>
      <c r="BK8" s="39">
        <f>OVERALL!G$70</f>
        <v>1.3657407407407409E-3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RAC</v>
      </c>
      <c r="B9" s="27"/>
      <c r="C9" s="28">
        <f>OVERALL!H$4</f>
        <v>0.73583333333333323</v>
      </c>
      <c r="D9" s="29">
        <f>OVERALL!H$6</f>
        <v>1</v>
      </c>
      <c r="E9" s="49">
        <f>OVERALL!H$7</f>
        <v>1</v>
      </c>
      <c r="F9" s="49">
        <f>OVERALL!H$8</f>
        <v>1</v>
      </c>
      <c r="G9" s="49">
        <f>OVERALL!H$9</f>
        <v>1</v>
      </c>
      <c r="H9" s="29">
        <f>OVERALL!H$11</f>
        <v>0.66666666666666663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0</v>
      </c>
      <c r="N9" s="49" t="str">
        <f>OVERALL!$G$17</f>
        <v>-</v>
      </c>
      <c r="O9" s="49">
        <f>OVERALL!H$18</f>
        <v>1</v>
      </c>
      <c r="P9" s="29">
        <f>OVERALL!H$20</f>
        <v>0.91666666666666663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0.66666666666666663</v>
      </c>
      <c r="U9" s="29">
        <f>OVERALL!H$26</f>
        <v>0.6</v>
      </c>
      <c r="V9" s="49">
        <f>OVERALL!H$27</f>
        <v>0</v>
      </c>
      <c r="W9" s="49">
        <f>OVERALL!H$28</f>
        <v>1</v>
      </c>
      <c r="X9" s="49">
        <f>OVERALL!H$29</f>
        <v>1</v>
      </c>
      <c r="Y9" s="49">
        <f>OVERALL!H$30</f>
        <v>1</v>
      </c>
      <c r="Z9" s="49">
        <f>OVERALL!H$31</f>
        <v>0</v>
      </c>
      <c r="AA9" s="29">
        <f>OVERALL!H$33</f>
        <v>0.58333333333333326</v>
      </c>
      <c r="AB9" s="49">
        <f>OVERALL!H$34</f>
        <v>0</v>
      </c>
      <c r="AC9" s="49">
        <f>OVERALL!H$35</f>
        <v>1</v>
      </c>
      <c r="AD9" s="49">
        <f>OVERALL!H$36</f>
        <v>0</v>
      </c>
      <c r="AE9" s="49">
        <f>OVERALL!H$37</f>
        <v>0.66666666666666663</v>
      </c>
      <c r="AF9" s="49">
        <f>OVERALL!H$38</f>
        <v>0.66666666666666663</v>
      </c>
      <c r="AG9" s="49">
        <f>OVERALL!H$39</f>
        <v>0.66666666666666663</v>
      </c>
      <c r="AH9" s="49">
        <f>OVERALL!H$40</f>
        <v>0.66666666666666663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1</v>
      </c>
      <c r="AX9" s="49">
        <f>OVERALL!H$57</f>
        <v>0</v>
      </c>
      <c r="AY9" s="49">
        <f>OVERALL!H$58</f>
        <v>0</v>
      </c>
      <c r="AZ9" s="49">
        <f>OVERALL!H$59</f>
        <v>3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3.4722222222222222E-5</v>
      </c>
      <c r="BE9" s="53">
        <f>OVERALL!H$64</f>
        <v>9.2592592592592574E-5</v>
      </c>
      <c r="BF9" s="53">
        <f>OVERALL!H$65</f>
        <v>1.0069444444444444E-3</v>
      </c>
      <c r="BG9" s="53">
        <f>OVERALL!H$66</f>
        <v>1.1342592592592593E-3</v>
      </c>
      <c r="BH9" s="53">
        <f>OVERALL!H$67</f>
        <v>3.8966049382716043E-4</v>
      </c>
      <c r="BI9" s="53">
        <f>OVERALL!H$68</f>
        <v>1.5239197530864199E-3</v>
      </c>
      <c r="BJ9" s="53">
        <f>OVERALL!H$69</f>
        <v>1.2847222222222225E-3</v>
      </c>
      <c r="BK9" s="54">
        <f>OVERALL!H$70</f>
        <v>2.8086419753086422E-3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RACV</v>
      </c>
      <c r="B10" s="27"/>
      <c r="C10" s="28">
        <f>OVERALL!I$4</f>
        <v>0.41041666666666665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0.5714285714285714</v>
      </c>
      <c r="I10" s="49">
        <f>OVERALL!I$12</f>
        <v>0</v>
      </c>
      <c r="J10" s="49">
        <f>OVERALL!I$13</f>
        <v>0</v>
      </c>
      <c r="K10" s="49">
        <f>OVERALL!I$14</f>
        <v>1</v>
      </c>
      <c r="L10" s="49">
        <f>OVERALL!I$15</f>
        <v>1</v>
      </c>
      <c r="M10" s="49">
        <f>OVERALL!I$16</f>
        <v>0</v>
      </c>
      <c r="N10" s="49" t="str">
        <f>OVERALL!$G$17</f>
        <v>-</v>
      </c>
      <c r="O10" s="49">
        <f>OVERALL!I$18</f>
        <v>1</v>
      </c>
      <c r="P10" s="29">
        <f>OVERALL!I$20</f>
        <v>0.5</v>
      </c>
      <c r="Q10" s="49">
        <f>OVERALL!I$21</f>
        <v>1</v>
      </c>
      <c r="R10" s="49">
        <f>OVERALL!I$22</f>
        <v>1</v>
      </c>
      <c r="S10" s="49">
        <f>OVERALL!I$23</f>
        <v>0</v>
      </c>
      <c r="T10" s="49">
        <f>OVERALL!I$24</f>
        <v>0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0.41666666666666663</v>
      </c>
      <c r="AB10" s="49">
        <f>OVERALL!I$34</f>
        <v>0</v>
      </c>
      <c r="AC10" s="49">
        <f>OVERALL!I$35</f>
        <v>0</v>
      </c>
      <c r="AD10" s="49">
        <f>OVERALL!I$36</f>
        <v>0</v>
      </c>
      <c r="AE10" s="49">
        <f>OVERALL!I$37</f>
        <v>0.33333333333333331</v>
      </c>
      <c r="AF10" s="49">
        <f>OVERALL!I$38</f>
        <v>0.66666666666666663</v>
      </c>
      <c r="AG10" s="49">
        <f>OVERALL!I$39</f>
        <v>0.66666666666666663</v>
      </c>
      <c r="AH10" s="49">
        <f>OVERALL!I$40</f>
        <v>0.66666666666666663</v>
      </c>
      <c r="AI10" s="50">
        <f>OVERALL!I$41</f>
        <v>1</v>
      </c>
      <c r="AJ10" s="34"/>
      <c r="AK10" s="51">
        <f>OVERALL!I$43</f>
        <v>0.33333333333333331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0.33333333333333331</v>
      </c>
      <c r="AS10" s="49">
        <f>OVERALL!I$51</f>
        <v>0.33333333333333331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1</v>
      </c>
      <c r="AX10" s="49">
        <f>OVERALL!I$57</f>
        <v>0</v>
      </c>
      <c r="AY10" s="49">
        <f>OVERALL!I$58</f>
        <v>0</v>
      </c>
      <c r="AZ10" s="49">
        <f>OVERALL!I$59</f>
        <v>4</v>
      </c>
      <c r="BA10" s="49">
        <f>OVERALL!I$60</f>
        <v>1</v>
      </c>
      <c r="BB10" s="49">
        <f>OVERALL!I$61</f>
        <v>0</v>
      </c>
      <c r="BC10" s="49">
        <f>OVERALL!I$62</f>
        <v>0</v>
      </c>
      <c r="BD10" s="53">
        <f>OVERALL!I$63</f>
        <v>3.4722222222222222E-5</v>
      </c>
      <c r="BE10" s="53">
        <f>OVERALL!I$64</f>
        <v>0</v>
      </c>
      <c r="BF10" s="53">
        <f>OVERALL!I$65</f>
        <v>6.2885802469135816E-4</v>
      </c>
      <c r="BG10" s="53">
        <f>OVERALL!I$66</f>
        <v>6.6358024691358028E-4</v>
      </c>
      <c r="BH10" s="53">
        <f>OVERALL!I$67</f>
        <v>9.6836419753086427E-4</v>
      </c>
      <c r="BI10" s="53">
        <f>OVERALL!I$68</f>
        <v>1.6319444444444445E-3</v>
      </c>
      <c r="BJ10" s="53">
        <f>OVERALL!I$69</f>
        <v>1.871141975308642E-3</v>
      </c>
      <c r="BK10" s="54">
        <f>OVERALL!I$70</f>
        <v>3.5030864197530868E-3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YOUI</v>
      </c>
      <c r="B11" s="27"/>
      <c r="C11" s="28">
        <f>OVERALL!J$4</f>
        <v>0.61791666666666667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0.5</v>
      </c>
      <c r="I11" s="49">
        <f>OVERALL!J$12</f>
        <v>0</v>
      </c>
      <c r="J11" s="49">
        <f>OVERALL!J$13</f>
        <v>1</v>
      </c>
      <c r="K11" s="49">
        <f>OVERALL!J$14</f>
        <v>1</v>
      </c>
      <c r="L11" s="49">
        <f>OVERALL!J$15</f>
        <v>0</v>
      </c>
      <c r="M11" s="49" t="str">
        <f>OVERALL!J$16</f>
        <v>-</v>
      </c>
      <c r="N11" s="49" t="str">
        <f>OVERALL!$G$17</f>
        <v>-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0.8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0</v>
      </c>
      <c r="AA11" s="29">
        <f>OVERALL!J$33</f>
        <v>0.625</v>
      </c>
      <c r="AB11" s="49">
        <f>OVERALL!J$34</f>
        <v>1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0.66666666666666663</v>
      </c>
      <c r="AG11" s="49">
        <f>OVERALL!J$39</f>
        <v>0.66666666666666663</v>
      </c>
      <c r="AH11" s="49">
        <f>OVERALL!J$40</f>
        <v>0.66666666666666663</v>
      </c>
      <c r="AI11" s="50">
        <f>OVERALL!J$41</f>
        <v>1</v>
      </c>
      <c r="AJ11" s="34"/>
      <c r="AK11" s="51">
        <f>OVERALL!J$43</f>
        <v>0.33333333333333331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0.33333333333333331</v>
      </c>
      <c r="AP11" s="49">
        <f>OVERALL!J$48</f>
        <v>0</v>
      </c>
      <c r="AQ11" s="49">
        <f>OVERALL!J$49</f>
        <v>0</v>
      </c>
      <c r="AR11" s="49">
        <f>OVERALL!J$50</f>
        <v>0.33333333333333331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>
        <f>OVERALL!J$61</f>
        <v>1</v>
      </c>
      <c r="BC11" s="49">
        <f>OVERALL!J$62</f>
        <v>0</v>
      </c>
      <c r="BD11" s="53">
        <f>OVERALL!J$63</f>
        <v>2.9320987654320987E-4</v>
      </c>
      <c r="BE11" s="53">
        <f>OVERALL!J$64</f>
        <v>2.9706790123456786E-4</v>
      </c>
      <c r="BF11" s="53">
        <f>OVERALL!J$65</f>
        <v>0</v>
      </c>
      <c r="BG11" s="53">
        <f>OVERALL!J$66</f>
        <v>5.9027777777777768E-4</v>
      </c>
      <c r="BH11" s="53">
        <f>OVERALL!J$67</f>
        <v>2.4691358024691369E-4</v>
      </c>
      <c r="BI11" s="53">
        <f>OVERALL!J$68</f>
        <v>8.3719135802469132E-4</v>
      </c>
      <c r="BJ11" s="53">
        <f>OVERALL!J$69</f>
        <v>1.5509259259259259E-3</v>
      </c>
      <c r="BK11" s="54">
        <f>OVERALL!J$70</f>
        <v>2.3881172839506173E-3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CAR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CAR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CAR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CAR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CAR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CAR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CAR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CAR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CAR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CAR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CAR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CAR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CAR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CAR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CAR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CAR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CAR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CAR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CAR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CAR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CAR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CAR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CAR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0.62414682539682542</v>
      </c>
      <c r="D35" s="75">
        <f>OVERALL!B$6</f>
        <v>0.52380952380952372</v>
      </c>
      <c r="E35" s="76">
        <f>OVERALL!B$7</f>
        <v>0.8571428571428571</v>
      </c>
      <c r="F35" s="77">
        <f>OVERALL!B$8</f>
        <v>0.14285714285714285</v>
      </c>
      <c r="G35" s="77">
        <f>OVERALL!B$9</f>
        <v>0.5714285714285714</v>
      </c>
      <c r="H35" s="75">
        <f>OVERALL!B$11</f>
        <v>0.526077097505669</v>
      </c>
      <c r="I35" s="77">
        <f>OVERALL!B$12</f>
        <v>0</v>
      </c>
      <c r="J35" s="77">
        <f>OVERALL!B$13</f>
        <v>0.38095238095238093</v>
      </c>
      <c r="K35" s="77">
        <f>OVERALL!B$14</f>
        <v>1</v>
      </c>
      <c r="L35" s="77">
        <f>OVERALL!B$15</f>
        <v>0.8571428571428571</v>
      </c>
      <c r="M35" s="77">
        <f>OVERALL!B$16</f>
        <v>0</v>
      </c>
      <c r="N35" s="77" t="str">
        <f>OVERALL!$L$17</f>
        <v>-</v>
      </c>
      <c r="O35" s="77">
        <f>OVERALL!B$18</f>
        <v>0.8571428571428571</v>
      </c>
      <c r="P35" s="78">
        <f>OVERALL!B$20</f>
        <v>0.91666666666666674</v>
      </c>
      <c r="Q35" s="77">
        <f>OVERALL!B$21</f>
        <v>1</v>
      </c>
      <c r="R35" s="77">
        <f>OVERALL!B$22</f>
        <v>1</v>
      </c>
      <c r="S35" s="77">
        <f>OVERALL!B$23</f>
        <v>0.8571428571428571</v>
      </c>
      <c r="T35" s="77">
        <f>OVERALL!B$24</f>
        <v>0.80952380952380953</v>
      </c>
      <c r="U35" s="78">
        <f>OVERALL!B$26</f>
        <v>0.81904761904761902</v>
      </c>
      <c r="V35" s="77">
        <f>OVERALL!B$27</f>
        <v>0.66666666666666663</v>
      </c>
      <c r="W35" s="77">
        <f>OVERALL!B$28</f>
        <v>1</v>
      </c>
      <c r="X35" s="77">
        <f>OVERALL!B$29</f>
        <v>1</v>
      </c>
      <c r="Y35" s="77">
        <f>OVERALL!B$30</f>
        <v>1</v>
      </c>
      <c r="Z35" s="77">
        <f>OVERALL!B$31</f>
        <v>0.42857142857142855</v>
      </c>
      <c r="AA35" s="78">
        <f>OVERALL!B$33</f>
        <v>0.6428571428571429</v>
      </c>
      <c r="AB35" s="77">
        <f>OVERALL!B$34</f>
        <v>0.33333333333333331</v>
      </c>
      <c r="AC35" s="77">
        <f>OVERALL!B$35</f>
        <v>0.76190476190476186</v>
      </c>
      <c r="AD35" s="77">
        <f>OVERALL!B$36</f>
        <v>0</v>
      </c>
      <c r="AE35" s="77">
        <f>OVERALL!B$37</f>
        <v>0.61904761904761896</v>
      </c>
      <c r="AF35" s="77">
        <f>OVERALL!B$38</f>
        <v>0.80952380952380953</v>
      </c>
      <c r="AG35" s="77">
        <f>OVERALL!B$39</f>
        <v>0.80952380952380953</v>
      </c>
      <c r="AH35" s="77">
        <f>OVERALL!B$40</f>
        <v>0.80952380952380953</v>
      </c>
      <c r="AI35" s="79">
        <f>OVERALL!B$41</f>
        <v>1</v>
      </c>
      <c r="AJ35" s="80"/>
      <c r="AK35" s="81">
        <f>OVERALL!B$43</f>
        <v>0.19047619047619047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9.5238095238095233E-2</v>
      </c>
      <c r="AP35" s="77">
        <f>OVERALL!B$48</f>
        <v>0</v>
      </c>
      <c r="AQ35" s="77">
        <f>OVERALL!B$49</f>
        <v>0</v>
      </c>
      <c r="AR35" s="77">
        <f>OVERALL!B$50</f>
        <v>0.14285714285714285</v>
      </c>
      <c r="AS35" s="77">
        <f>OVERALL!B$51</f>
        <v>4.7619047619047616E-2</v>
      </c>
      <c r="AT35" s="79">
        <f>OVERALL!B$52</f>
        <v>0</v>
      </c>
      <c r="AU35" s="80"/>
      <c r="AV35" s="76">
        <f>OVERALL!B$55</f>
        <v>0.95238095238095244</v>
      </c>
      <c r="AW35" s="77">
        <f>OVERALL!B$56</f>
        <v>0.7142857142857143</v>
      </c>
      <c r="AX35" s="77">
        <f>OVERALL!B$57</f>
        <v>0</v>
      </c>
      <c r="AY35" s="77">
        <f>OVERALL!B$58</f>
        <v>0.2857142857142857</v>
      </c>
      <c r="AZ35" s="82">
        <f>OVERALL!B$59</f>
        <v>3.5238095238095233</v>
      </c>
      <c r="BA35" s="77">
        <f>OVERALL!B$60</f>
        <v>0.14285714285714285</v>
      </c>
      <c r="BB35" s="77">
        <f>OVERALL!B$61</f>
        <v>0.5</v>
      </c>
      <c r="BC35" s="77">
        <f>OVERALL!B$62</f>
        <v>0</v>
      </c>
      <c r="BD35" s="83">
        <f>OVERALL!B$63</f>
        <v>8.487654320987654E-5</v>
      </c>
      <c r="BE35" s="83">
        <f>OVERALL!B$64</f>
        <v>1.7140652557319223E-4</v>
      </c>
      <c r="BF35" s="83">
        <f>OVERALL!B$65</f>
        <v>5.5390211640211646E-4</v>
      </c>
      <c r="BG35" s="83">
        <f>OVERALL!B$66</f>
        <v>8.1018518518518516E-4</v>
      </c>
      <c r="BH35" s="83">
        <f>OVERALL!B$67</f>
        <v>5.3516313932980601E-4</v>
      </c>
      <c r="BI35" s="83">
        <f>OVERALL!B$68</f>
        <v>1.3453483245149912E-3</v>
      </c>
      <c r="BJ35" s="83">
        <f>OVERALL!B$69</f>
        <v>9.1765873015873026E-4</v>
      </c>
      <c r="BK35" s="84">
        <f>OVERALL!B$70</f>
        <v>2.2630070546737218E-3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OVERALL!J1</f>
        <v>YOUI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0.61791666666666667</v>
      </c>
      <c r="C4" s="266" t="s">
        <v>70</v>
      </c>
      <c r="D4" s="265">
        <f t="shared" ref="D4:F4" si="0">IF(D5&lt;0%,0%,D$5)</f>
        <v>0.75750000000000006</v>
      </c>
      <c r="E4" s="265">
        <f t="shared" si="0"/>
        <v>0.33874999999999988</v>
      </c>
      <c r="F4" s="265">
        <f t="shared" si="0"/>
        <v>0.75750000000000006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0.75750000000000006</v>
      </c>
      <c r="E5" s="268">
        <f t="shared" si="1"/>
        <v>0.33874999999999988</v>
      </c>
      <c r="F5" s="268">
        <f t="shared" si="1"/>
        <v>0.75750000000000006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0.15</v>
      </c>
      <c r="E11" s="272">
        <f>(COUNTIF(E12:E18, "y")/E19)*OVERALL!$C$11</f>
        <v>0.125</v>
      </c>
      <c r="F11" s="272">
        <f>(COUNTIF(F12:F18, "y")/F19)*OVERALL!$C$11</f>
        <v>0.15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0</v>
      </c>
      <c r="C15" s="275">
        <f t="shared" si="9"/>
        <v>3</v>
      </c>
      <c r="D15" s="276" t="s">
        <v>125</v>
      </c>
      <c r="E15" s="276" t="s">
        <v>125</v>
      </c>
      <c r="F15" s="276" t="s">
        <v>125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 t="str">
        <f t="shared" si="8"/>
        <v>-</v>
      </c>
      <c r="C16" s="275">
        <f t="shared" si="9"/>
        <v>0</v>
      </c>
      <c r="D16" s="276" t="s">
        <v>68</v>
      </c>
      <c r="E16" s="276" t="s">
        <v>68</v>
      </c>
      <c r="F16" s="276" t="s">
        <v>68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3" t="s">
        <v>68</v>
      </c>
      <c r="E17" s="282" t="s">
        <v>125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5</v>
      </c>
      <c r="E19" s="280">
        <f t="shared" si="12"/>
        <v>6</v>
      </c>
      <c r="F19" s="280">
        <f t="shared" si="12"/>
        <v>5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0.625</v>
      </c>
      <c r="C33" s="271">
        <f>B33*OVERALL!C33</f>
        <v>0.15625</v>
      </c>
      <c r="D33" s="272">
        <f>(COUNTIF(D34:D41, "y")/D42)*OVERALL!$C$33</f>
        <v>0.1875</v>
      </c>
      <c r="E33" s="272">
        <f>(COUNTIF(E34:E41, "y")/E42)*OVERALL!$C$33</f>
        <v>9.375E-2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-0.30000000000000004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-0.30000000000000004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0.33333333333333331</v>
      </c>
      <c r="C47" s="298">
        <f>OVERALL!C47</f>
        <v>-0.2</v>
      </c>
      <c r="D47" s="276" t="s">
        <v>125</v>
      </c>
      <c r="E47" s="281" t="s">
        <v>126</v>
      </c>
      <c r="F47" s="276" t="s">
        <v>125</v>
      </c>
      <c r="I47" s="299" t="str">
        <f t="shared" ref="I47:K47" si="36">IF(D47="y",$C47,"")</f>
        <v/>
      </c>
      <c r="J47" s="299">
        <f t="shared" si="36"/>
        <v>-0.2</v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0.33333333333333331</v>
      </c>
      <c r="C50" s="298">
        <f>OVERALL!C50</f>
        <v>-0.1</v>
      </c>
      <c r="D50" s="276" t="s">
        <v>125</v>
      </c>
      <c r="E50" s="281" t="s">
        <v>126</v>
      </c>
      <c r="F50" s="276" t="s">
        <v>125</v>
      </c>
      <c r="I50" s="299" t="str">
        <f t="shared" ref="I50:K50" si="39">IF(D50="y",$C50,"")</f>
        <v/>
      </c>
      <c r="J50" s="299">
        <f t="shared" si="39"/>
        <v>-0.1</v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2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</v>
      </c>
      <c r="C59" s="275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1</v>
      </c>
      <c r="C61" s="275">
        <f t="shared" si="44"/>
        <v>1</v>
      </c>
      <c r="D61" s="283" t="s">
        <v>68</v>
      </c>
      <c r="E61" s="282" t="s">
        <v>126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3" t="s">
        <v>68</v>
      </c>
      <c r="E62" s="282" t="s">
        <v>125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2.9320987654320987E-4</v>
      </c>
      <c r="C65" s="327"/>
      <c r="D65" s="328">
        <v>2.8935185185185184E-4</v>
      </c>
      <c r="E65" s="328">
        <v>3.0092592592592595E-4</v>
      </c>
      <c r="F65" s="328">
        <v>2.8935185185185184E-4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3.9351851851851852E-4</v>
      </c>
      <c r="C66" s="332"/>
      <c r="D66" s="333">
        <v>4.0509259259259258E-4</v>
      </c>
      <c r="E66" s="333">
        <v>3.9351851851851852E-4</v>
      </c>
      <c r="F66" s="333">
        <v>3.8194444444444446E-4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6.9058641975308633E-4</v>
      </c>
      <c r="C67" s="332"/>
      <c r="D67" s="335">
        <v>6.8287037037037025E-4</v>
      </c>
      <c r="E67" s="335">
        <v>7.0601851851851847E-4</v>
      </c>
      <c r="F67" s="335">
        <v>6.8287037037037025E-4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8.3719135802469132E-4</v>
      </c>
      <c r="C68" s="332"/>
      <c r="D68" s="333">
        <v>8.3333333333333339E-4</v>
      </c>
      <c r="E68" s="333">
        <v>8.564814814814815E-4</v>
      </c>
      <c r="F68" s="333">
        <v>8.2175925925925927E-4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8.3719135802469132E-4</v>
      </c>
      <c r="C69" s="332"/>
      <c r="D69" s="335">
        <v>8.3333333333333339E-4</v>
      </c>
      <c r="E69" s="335">
        <v>8.564814814814815E-4</v>
      </c>
      <c r="F69" s="335">
        <v>8.2175925925925927E-4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2.3881172839506173E-3</v>
      </c>
      <c r="C70" s="338"/>
      <c r="D70" s="339">
        <v>1.0300925925925926E-3</v>
      </c>
      <c r="E70" s="339">
        <v>5.1504629629629626E-3</v>
      </c>
      <c r="F70" s="339">
        <v>9.837962962962962E-4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2" t="s">
        <v>70</v>
      </c>
      <c r="E72" s="350" t="s">
        <v>149</v>
      </c>
      <c r="F72" s="352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78" customHeight="1" x14ac:dyDescent="0.2">
      <c r="A74" s="340" t="s">
        <v>70</v>
      </c>
      <c r="B74" s="382" t="s">
        <v>138</v>
      </c>
      <c r="C74" s="378"/>
      <c r="D74" s="390" t="s">
        <v>150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2.9320987654320987E-4</v>
      </c>
      <c r="C76" s="275">
        <f t="shared" ref="C76:C83" si="49">$C$2-COUNTIF(D76:F76, "-")</f>
        <v>3</v>
      </c>
      <c r="D76" s="346">
        <f t="shared" ref="D76:F76" si="50">D65</f>
        <v>2.8935185185185184E-4</v>
      </c>
      <c r="E76" s="346">
        <f t="shared" si="50"/>
        <v>3.0092592592592595E-4</v>
      </c>
      <c r="F76" s="346">
        <f t="shared" si="50"/>
        <v>2.8935185185185184E-4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2.9706790123456786E-4</v>
      </c>
      <c r="C77" s="275">
        <f t="shared" si="49"/>
        <v>3</v>
      </c>
      <c r="D77" s="346">
        <f t="shared" ref="D77:F77" si="51">D67-D66</f>
        <v>2.7777777777777767E-4</v>
      </c>
      <c r="E77" s="346">
        <f t="shared" si="51"/>
        <v>3.1249999999999995E-4</v>
      </c>
      <c r="F77" s="346">
        <f t="shared" si="51"/>
        <v>3.0092592592592579E-4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0</v>
      </c>
      <c r="C78" s="275">
        <f t="shared" si="49"/>
        <v>3</v>
      </c>
      <c r="D78" s="346">
        <f t="shared" ref="D78:F78" si="52">D69-D68</f>
        <v>0</v>
      </c>
      <c r="E78" s="346">
        <f t="shared" si="52"/>
        <v>0</v>
      </c>
      <c r="F78" s="346">
        <f t="shared" si="52"/>
        <v>0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5.9027777777777768E-4</v>
      </c>
      <c r="C79" s="275">
        <f t="shared" si="49"/>
        <v>3</v>
      </c>
      <c r="D79" s="346">
        <f t="shared" ref="D79:F79" si="53">SUM(D76:D78)</f>
        <v>5.6712962962962945E-4</v>
      </c>
      <c r="E79" s="346">
        <f t="shared" si="53"/>
        <v>6.134259259259259E-4</v>
      </c>
      <c r="F79" s="346">
        <f t="shared" si="53"/>
        <v>5.9027777777777768E-4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2.4691358024691369E-4</v>
      </c>
      <c r="C80" s="275">
        <f t="shared" si="49"/>
        <v>3</v>
      </c>
      <c r="D80" s="346">
        <f t="shared" ref="D80:F80" si="54">(D66-D65)+(D68-D67)</f>
        <v>2.6620370370370388E-4</v>
      </c>
      <c r="E80" s="346">
        <f t="shared" si="54"/>
        <v>2.430555555555556E-4</v>
      </c>
      <c r="F80" s="346">
        <f t="shared" si="54"/>
        <v>2.3148148148148165E-4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8.3719135802469132E-4</v>
      </c>
      <c r="C81" s="275">
        <f t="shared" si="49"/>
        <v>3</v>
      </c>
      <c r="D81" s="346">
        <f t="shared" ref="D81:F81" si="55">SUM(D79:D80)</f>
        <v>8.3333333333333328E-4</v>
      </c>
      <c r="E81" s="346">
        <f t="shared" si="55"/>
        <v>8.564814814814815E-4</v>
      </c>
      <c r="F81" s="346">
        <f t="shared" si="55"/>
        <v>8.2175925925925927E-4</v>
      </c>
    </row>
    <row r="82" spans="1:6" ht="15.75" customHeight="1" x14ac:dyDescent="0.2">
      <c r="A82" s="273" t="str">
        <f>OVERALL!A69</f>
        <v>WAIT TIME</v>
      </c>
      <c r="B82" s="347">
        <f t="shared" si="48"/>
        <v>1.5509259259259259E-3</v>
      </c>
      <c r="C82" s="275">
        <f t="shared" si="49"/>
        <v>3</v>
      </c>
      <c r="D82" s="347">
        <f t="shared" ref="D82:F82" si="56">IF(D70="-", "-", D70-D69)</f>
        <v>1.9675925925925926E-4</v>
      </c>
      <c r="E82" s="347">
        <f t="shared" si="56"/>
        <v>4.2939814814814811E-3</v>
      </c>
      <c r="F82" s="347">
        <f t="shared" si="56"/>
        <v>1.6203703703703692E-4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2.3881172839506173E-3</v>
      </c>
      <c r="C83" s="275">
        <f t="shared" si="49"/>
        <v>3</v>
      </c>
      <c r="D83" s="346">
        <f t="shared" ref="D83:F83" si="57">SUM(D81:D82)</f>
        <v>1.0300925925925924E-3</v>
      </c>
      <c r="E83" s="346">
        <f t="shared" si="57"/>
        <v>5.1504629629629626E-3</v>
      </c>
      <c r="F83" s="346">
        <f t="shared" si="57"/>
        <v>9.837962962962962E-4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AAMI</v>
      </c>
      <c r="B2" s="94">
        <f t="array" ref="B2">IFERROR(INDEX(REPORT!$A$4:$BZ$100,MATCH($A2,REPORT!$A$4:$A$100,0),MATCH(B$1,REPORT!$A$4:$BZ$4,0)),"")</f>
        <v>0.64986111111111111</v>
      </c>
      <c r="C2" s="94">
        <f t="array" ref="C2">IFERROR(INDEX(REPORT!$A$4:$BZ$100,MATCH($A2,REPORT!$A$4:$A$100,0),MATCH(C$1,REPORT!$A$4:$BZ$4,0)),"")</f>
        <v>0</v>
      </c>
      <c r="D2" s="94">
        <f t="array" ref="D2">IFERROR(INDEX(REPORT!$A$4:$BZ$100,MATCH($A2,REPORT!$A$4:$A$100,0),MATCH(D$1,REPORT!$A$4:$BZ$4,0)),"")</f>
        <v>0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0.61111111111111105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0.66666666666666663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0.70833333333333326</v>
      </c>
      <c r="AA2" s="94">
        <f t="array" ref="AA2">IFERROR(INDEX(REPORT!$A$4:$BZ$100,MATCH($A2,REPORT!$A$4:$A$100,0),MATCH(AA$1,REPORT!$A$4:$BZ$4,0)),"")</f>
        <v>0</v>
      </c>
      <c r="AB2" s="94">
        <f t="array" ref="AB2">IFERROR(INDEX(REPORT!$A$4:$BZ$100,MATCH($A2,REPORT!$A$4:$A$100,0),MATCH(AB$1,REPORT!$A$4:$BZ$4,0)),"")</f>
        <v>0.66666666666666663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1</v>
      </c>
      <c r="AE2" s="94">
        <f t="array" ref="AE2">IFERROR(INDEX(REPORT!$A$4:$BZ$100,MATCH($A2,REPORT!$A$4:$A$100,0),MATCH(AE$1,REPORT!$A$4:$BZ$4,0)),"")</f>
        <v>1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1</v>
      </c>
      <c r="AW2" s="94">
        <f t="array" ref="AW2">IFERROR(INDEX(REPORT!$A$4:$BZ$100,MATCH($A2,REPORT!$A$4:$A$100,0),MATCH(AW$1,REPORT!$A$4:$BZ$4,0)),"")</f>
        <v>2.6666666666666665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8.1018518518518516E-5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3.1250000000000001E-4</v>
      </c>
      <c r="BD2" s="94">
        <f t="array" ref="BD2">IFERROR(INDEX(REPORT!$A$4:$BZ$100,MATCH($A2,REPORT!$A$4:$A$100,0),MATCH(BD$1,REPORT!$A$4:$BZ$4,0)),"")</f>
        <v>3.9351851851851852E-4</v>
      </c>
      <c r="BE2" s="94">
        <f t="array" ref="BE2">IFERROR(INDEX(REPORT!$A$4:$BZ$100,MATCH($A2,REPORT!$A$4:$A$100,0),MATCH(BE$1,REPORT!$A$4:$BZ$4,0)),"")</f>
        <v>6.9444444444444447E-4</v>
      </c>
      <c r="BF2" s="94">
        <f t="array" ref="BF2">IFERROR(INDEX(REPORT!$A$4:$BZ$100,MATCH($A2,REPORT!$A$4:$A$100,0),MATCH(BF$1,REPORT!$A$4:$BZ$4,0)),"")</f>
        <v>1.0879629629629629E-3</v>
      </c>
      <c r="BG2" s="94">
        <f t="array" ref="BG2">IFERROR(INDEX(REPORT!$A$4:$BZ$100,MATCH($A2,REPORT!$A$4:$A$100,0),MATCH(BG$1,REPORT!$A$4:$BZ$4,0)),"")</f>
        <v>2.7006172839506154E-5</v>
      </c>
      <c r="BH2" s="94">
        <f t="array" ref="BH2">IFERROR(INDEX(REPORT!$A$4:$BZ$100,MATCH($A2,REPORT!$A$4:$A$100,0),MATCH(BH$1,REPORT!$A$4:$BZ$4,0)),"")</f>
        <v>1.1149691358024693E-3</v>
      </c>
    </row>
    <row r="3" spans="1:60" ht="15.75" customHeight="1" x14ac:dyDescent="0.2">
      <c r="A3" s="95" t="str">
        <f>IF(LEN(REPORT!A6)&gt;2,REPORT!A6,"")</f>
        <v>ALLIANZ</v>
      </c>
      <c r="B3" s="94">
        <f t="array" ref="B3">IFERROR(INDEX(REPORT!$A$4:$BZ$100,MATCH($A3,REPORT!$A$4:$A$100,0),MATCH(B$1,REPORT!$A$4:$BZ$4,0)),"")</f>
        <v>0.78333333333333321</v>
      </c>
      <c r="C3" s="94">
        <f t="array" ref="C3">IFERROR(INDEX(REPORT!$A$4:$BZ$100,MATCH($A3,REPORT!$A$4:$A$100,0),MATCH(C$1,REPORT!$A$4:$BZ$4,0)),"")</f>
        <v>0.66666666666666663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0.5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0.83333333333333326</v>
      </c>
      <c r="AA3" s="94">
        <f t="array" ref="AA3">IFERROR(INDEX(REPORT!$A$4:$BZ$100,MATCH($A3,REPORT!$A$4:$A$100,0),MATCH(AA$1,REPORT!$A$4:$BZ$4,0)),"")</f>
        <v>0.66666666666666663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1</v>
      </c>
      <c r="AE3" s="94">
        <f t="array" ref="AE3">IFERROR(INDEX(REPORT!$A$4:$BZ$100,MATCH($A3,REPORT!$A$4:$A$100,0),MATCH(AE$1,REPORT!$A$4:$BZ$4,0)),"")</f>
        <v>1</v>
      </c>
      <c r="AF3" s="94">
        <f t="array" ref="AF3">IFERROR(INDEX(REPORT!$A$4:$BZ$100,MATCH($A3,REPORT!$A$4:$A$100,0),MATCH(AF$1,REPORT!$A$4:$BZ$4,0)),"")</f>
        <v>1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4</v>
      </c>
      <c r="AX3" s="94">
        <f t="array" ref="AX3">IFERROR(INDEX(REPORT!$A$4:$BZ$100,MATCH($A3,REPORT!$A$4:$A$100,0),MATCH(AX$1,REPORT!$A$4:$BZ$4,0)),"")</f>
        <v>0</v>
      </c>
      <c r="AY3" s="94" t="str">
        <f t="array" ref="AY3">IFERROR(INDEX(REPORT!$A$4:$BZ$100,MATCH($A3,REPORT!$A$4:$A$100,0),MATCH(AY$1,REPORT!$A$4:$BZ$4,0)),"")</f>
        <v>-</v>
      </c>
      <c r="AZ3" s="94" t="str">
        <f t="array" ref="AZ3">IFERROR(INDEX(REPORT!$A$4:$BZ$100,MATCH($A3,REPORT!$A$4:$A$100,0),MATCH(AZ$1,REPORT!$A$4:$BZ$4,0)),"")</f>
        <v>-</v>
      </c>
      <c r="BA3" s="94">
        <f t="array" ref="BA3">IFERROR(INDEX(REPORT!$A$4:$BZ$100,MATCH($A3,REPORT!$A$4:$A$100,0),MATCH(BA$1,REPORT!$A$4:$BZ$4,0)),"")</f>
        <v>2.3148148148148147E-5</v>
      </c>
      <c r="BB3" s="94">
        <f t="array" ref="BB3">IFERROR(INDEX(REPORT!$A$4:$BZ$100,MATCH($A3,REPORT!$A$4:$A$100,0),MATCH(BB$1,REPORT!$A$4:$BZ$4,0)),"")</f>
        <v>8.1018518518518516E-4</v>
      </c>
      <c r="BC3" s="94">
        <f t="array" ref="BC3">IFERROR(INDEX(REPORT!$A$4:$BZ$100,MATCH($A3,REPORT!$A$4:$A$100,0),MATCH(BC$1,REPORT!$A$4:$BZ$4,0)),"")</f>
        <v>2.006172839506173E-4</v>
      </c>
      <c r="BD3" s="94">
        <f t="array" ref="BD3">IFERROR(INDEX(REPORT!$A$4:$BZ$100,MATCH($A3,REPORT!$A$4:$A$100,0),MATCH(BD$1,REPORT!$A$4:$BZ$4,0)),"")</f>
        <v>1.0339506172839506E-3</v>
      </c>
      <c r="BE3" s="94">
        <f t="array" ref="BE3">IFERROR(INDEX(REPORT!$A$4:$BZ$100,MATCH($A3,REPORT!$A$4:$A$100,0),MATCH(BE$1,REPORT!$A$4:$BZ$4,0)),"")</f>
        <v>3.8966049382716043E-4</v>
      </c>
      <c r="BF3" s="94">
        <f t="array" ref="BF3">IFERROR(INDEX(REPORT!$A$4:$BZ$100,MATCH($A3,REPORT!$A$4:$A$100,0),MATCH(BF$1,REPORT!$A$4:$BZ$4,0)),"")</f>
        <v>1.423611111111111E-3</v>
      </c>
      <c r="BG3" s="94">
        <f t="array" ref="BG3">IFERROR(INDEX(REPORT!$A$4:$BZ$100,MATCH($A3,REPORT!$A$4:$A$100,0),MATCH(BG$1,REPORT!$A$4:$BZ$4,0)),"")</f>
        <v>7.3302469135802455E-5</v>
      </c>
      <c r="BH3" s="94">
        <f t="array" ref="BH3">IFERROR(INDEX(REPORT!$A$4:$BZ$100,MATCH($A3,REPORT!$A$4:$A$100,0),MATCH(BH$1,REPORT!$A$4:$BZ$4,0)),"")</f>
        <v>1.4969135802469136E-3</v>
      </c>
    </row>
    <row r="4" spans="1:60" ht="15.75" customHeight="1" x14ac:dyDescent="0.2">
      <c r="A4" s="95" t="str">
        <f>IF(LEN(REPORT!A7)&gt;2,REPORT!A7,"")</f>
        <v>BUDGET DIRECT</v>
      </c>
      <c r="B4" s="94">
        <f t="array" ref="B4">IFERROR(INDEX(REPORT!$A$4:$BZ$100,MATCH($A4,REPORT!$A$4:$A$100,0),MATCH(B$1,REPORT!$A$4:$BZ$4,0)),"")</f>
        <v>0.55125000000000002</v>
      </c>
      <c r="C4" s="94">
        <f t="array" ref="C4">IFERROR(INDEX(REPORT!$A$4:$BZ$100,MATCH($A4,REPORT!$A$4:$A$100,0),MATCH(C$1,REPORT!$A$4:$BZ$4,0)),"")</f>
        <v>0.33333333333333331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0</v>
      </c>
      <c r="G4" s="94">
        <f t="array" ref="G4">IFERROR(INDEX(REPORT!$A$4:$BZ$100,MATCH($A4,REPORT!$A$4:$A$100,0),MATCH(G$1,REPORT!$A$4:$BZ$4,0)),"")</f>
        <v>0.5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0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0</v>
      </c>
      <c r="Z4" s="94">
        <f t="array" ref="Z4">IFERROR(INDEX(REPORT!$A$4:$BZ$100,MATCH($A4,REPORT!$A$4:$A$100,0),MATCH(Z$1,REPORT!$A$4:$BZ$4,0)),"")</f>
        <v>0.625</v>
      </c>
      <c r="AA4" s="94">
        <f t="array" ref="AA4">IFERROR(INDEX(REPORT!$A$4:$BZ$100,MATCH($A4,REPORT!$A$4:$A$100,0),MATCH(AA$1,REPORT!$A$4:$BZ$4,0)),"")</f>
        <v>0.66666666666666663</v>
      </c>
      <c r="AB4" s="94">
        <f t="array" ref="AB4">IFERROR(INDEX(REPORT!$A$4:$BZ$100,MATCH($A4,REPORT!$A$4:$A$100,0),MATCH(AB$1,REPORT!$A$4:$BZ$4,0)),"")</f>
        <v>0.66666666666666663</v>
      </c>
      <c r="AC4" s="94">
        <f t="array" ref="AC4">IFERROR(INDEX(REPORT!$A$4:$BZ$100,MATCH($A4,REPORT!$A$4:$A$100,0),MATCH(AC$1,REPORT!$A$4:$BZ$4,0)),"")</f>
        <v>0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0.66666666666666663</v>
      </c>
      <c r="AF4" s="94">
        <f t="array" ref="AF4">IFERROR(INDEX(REPORT!$A$4:$BZ$100,MATCH($A4,REPORT!$A$4:$A$100,0),MATCH(AF$1,REPORT!$A$4:$BZ$4,0)),"")</f>
        <v>0.66666666666666663</v>
      </c>
      <c r="AG4" s="94">
        <f t="array" ref="AG4">IFERROR(INDEX(REPORT!$A$4:$BZ$100,MATCH($A4,REPORT!$A$4:$A$100,0),MATCH(AG$1,REPORT!$A$4:$BZ$4,0)),"")</f>
        <v>0.66666666666666663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0.66666666666666663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0.33333333333333331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0.33333333333333331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1</v>
      </c>
      <c r="AW4" s="94">
        <f t="array" ref="AW4">IFERROR(INDEX(REPORT!$A$4:$BZ$100,MATCH($A4,REPORT!$A$4:$A$100,0),MATCH(AW$1,REPORT!$A$4:$BZ$4,0)),"")</f>
        <v>5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5.7870370370370373E-5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1.0686728395061728E-3</v>
      </c>
      <c r="BD4" s="94">
        <f t="array" ref="BD4">IFERROR(INDEX(REPORT!$A$4:$BZ$100,MATCH($A4,REPORT!$A$4:$A$100,0),MATCH(BD$1,REPORT!$A$4:$BZ$4,0)),"")</f>
        <v>1.1265432098765433E-3</v>
      </c>
      <c r="BE4" s="94">
        <f t="array" ref="BE4">IFERROR(INDEX(REPORT!$A$4:$BZ$100,MATCH($A4,REPORT!$A$4:$A$100,0),MATCH(BE$1,REPORT!$A$4:$BZ$4,0)),"")</f>
        <v>5.0925925925925921E-4</v>
      </c>
      <c r="BF4" s="94">
        <f t="array" ref="BF4">IFERROR(INDEX(REPORT!$A$4:$BZ$100,MATCH($A4,REPORT!$A$4:$A$100,0),MATCH(BF$1,REPORT!$A$4:$BZ$4,0)),"")</f>
        <v>1.6358024691358025E-3</v>
      </c>
      <c r="BG4" s="94">
        <f t="array" ref="BG4">IFERROR(INDEX(REPORT!$A$4:$BZ$100,MATCH($A4,REPORT!$A$4:$A$100,0),MATCH(BG$1,REPORT!$A$4:$BZ$4,0)),"")</f>
        <v>1.5277777777777779E-3</v>
      </c>
      <c r="BH4" s="94">
        <f t="array" ref="BH4">IFERROR(INDEX(REPORT!$A$4:$BZ$100,MATCH($A4,REPORT!$A$4:$A$100,0),MATCH(BH$1,REPORT!$A$4:$BZ$4,0)),"")</f>
        <v>3.1635802469135803E-3</v>
      </c>
    </row>
    <row r="5" spans="1:60" ht="15.75" customHeight="1" x14ac:dyDescent="0.2">
      <c r="A5" s="95" t="str">
        <f>IF(LEN(REPORT!A8)&gt;2,REPORT!A8,"")</f>
        <v>NRMA</v>
      </c>
      <c r="B5" s="94">
        <f t="array" ref="B5">IFERROR(INDEX(REPORT!$A$4:$BZ$100,MATCH($A5,REPORT!$A$4:$A$100,0),MATCH(B$1,REPORT!$A$4:$BZ$4,0)),"")</f>
        <v>0.62041666666666673</v>
      </c>
      <c r="C5" s="94">
        <f t="array" ref="C5">IFERROR(INDEX(REPORT!$A$4:$BZ$100,MATCH($A5,REPORT!$A$4:$A$100,0),MATCH(C$1,REPORT!$A$4:$BZ$4,0)),"")</f>
        <v>0.33333333333333331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0</v>
      </c>
      <c r="G5" s="94">
        <f t="array" ref="G5">IFERROR(INDEX(REPORT!$A$4:$BZ$100,MATCH($A5,REPORT!$A$4:$A$100,0),MATCH(G$1,REPORT!$A$4:$BZ$4,0)),"")</f>
        <v>0.33333333333333331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0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0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0.73333333333333328</v>
      </c>
      <c r="U5" s="94">
        <f t="array" ref="U5">IFERROR(INDEX(REPORT!$A$4:$BZ$100,MATCH($A5,REPORT!$A$4:$A$100,0),MATCH(U$1,REPORT!$A$4:$BZ$4,0)),"")</f>
        <v>0.66666666666666663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</v>
      </c>
      <c r="Z5" s="94">
        <f t="array" ref="Z5">IFERROR(INDEX(REPORT!$A$4:$BZ$100,MATCH($A5,REPORT!$A$4:$A$100,0),MATCH(Z$1,REPORT!$A$4:$BZ$4,0)),"")</f>
        <v>0.70833333333333326</v>
      </c>
      <c r="AA5" s="94">
        <f t="array" ref="AA5">IFERROR(INDEX(REPORT!$A$4:$BZ$100,MATCH($A5,REPORT!$A$4:$A$100,0),MATCH(AA$1,REPORT!$A$4:$BZ$4,0)),"")</f>
        <v>0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0.66666666666666663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4</v>
      </c>
      <c r="AX5" s="94">
        <f t="array" ref="AX5">IFERROR(INDEX(REPORT!$A$4:$BZ$100,MATCH($A5,REPORT!$A$4:$A$100,0),MATCH(AX$1,REPORT!$A$4:$BZ$4,0)),"")</f>
        <v>0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6.9444444444444444E-5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6.5972222222222224E-4</v>
      </c>
      <c r="BD5" s="94">
        <f t="array" ref="BD5">IFERROR(INDEX(REPORT!$A$4:$BZ$100,MATCH($A5,REPORT!$A$4:$A$100,0),MATCH(BD$1,REPORT!$A$4:$BZ$4,0)),"")</f>
        <v>7.291666666666667E-4</v>
      </c>
      <c r="BE5" s="94">
        <f t="array" ref="BE5">IFERROR(INDEX(REPORT!$A$4:$BZ$100,MATCH($A5,REPORT!$A$4:$A$100,0),MATCH(BE$1,REPORT!$A$4:$BZ$4,0)),"")</f>
        <v>5.4783950617283948E-4</v>
      </c>
      <c r="BF5" s="94">
        <f t="array" ref="BF5">IFERROR(INDEX(REPORT!$A$4:$BZ$100,MATCH($A5,REPORT!$A$4:$A$100,0),MATCH(BF$1,REPORT!$A$4:$BZ$4,0)),"")</f>
        <v>1.2770061728395062E-3</v>
      </c>
      <c r="BG5" s="94">
        <f t="array" ref="BG5">IFERROR(INDEX(REPORT!$A$4:$BZ$100,MATCH($A5,REPORT!$A$4:$A$100,0),MATCH(BG$1,REPORT!$A$4:$BZ$4,0)),"")</f>
        <v>8.8734567901234605E-5</v>
      </c>
      <c r="BH5" s="94">
        <f t="array" ref="BH5">IFERROR(INDEX(REPORT!$A$4:$BZ$100,MATCH($A5,REPORT!$A$4:$A$100,0),MATCH(BH$1,REPORT!$A$4:$BZ$4,0)),"")</f>
        <v>1.3657407407407409E-3</v>
      </c>
    </row>
    <row r="6" spans="1:60" ht="15.75" customHeight="1" x14ac:dyDescent="0.2">
      <c r="A6" s="95" t="str">
        <f>IF(LEN(REPORT!A9)&gt;2,REPORT!A9,"")</f>
        <v>RAC</v>
      </c>
      <c r="B6" s="94">
        <f t="array" ref="B6">IFERROR(INDEX(REPORT!$A$4:$BZ$100,MATCH($A6,REPORT!$A$4:$A$100,0),MATCH(B$1,REPORT!$A$4:$BZ$4,0)),"")</f>
        <v>0.73583333333333323</v>
      </c>
      <c r="C6" s="94">
        <f t="array" ref="C6">IFERROR(INDEX(REPORT!$A$4:$BZ$100,MATCH($A6,REPORT!$A$4:$A$100,0),MATCH(C$1,REPORT!$A$4:$BZ$4,0)),"")</f>
        <v>1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1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0.66666666666666663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0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0.91666666666666663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0.66666666666666663</v>
      </c>
      <c r="T6" s="94">
        <f t="array" ref="T6">IFERROR(INDEX(REPORT!$A$4:$BZ$100,MATCH($A6,REPORT!$A$4:$A$100,0),MATCH(T$1,REPORT!$A$4:$BZ$4,0)),"")</f>
        <v>0.6</v>
      </c>
      <c r="U6" s="94">
        <f t="array" ref="U6">IFERROR(INDEX(REPORT!$A$4:$BZ$100,MATCH($A6,REPORT!$A$4:$A$100,0),MATCH(U$1,REPORT!$A$4:$BZ$4,0)),"")</f>
        <v>0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0</v>
      </c>
      <c r="Z6" s="94">
        <f t="array" ref="Z6">IFERROR(INDEX(REPORT!$A$4:$BZ$100,MATCH($A6,REPORT!$A$4:$A$100,0),MATCH(Z$1,REPORT!$A$4:$BZ$4,0)),"")</f>
        <v>0.58333333333333326</v>
      </c>
      <c r="AA6" s="94">
        <f t="array" ref="AA6">IFERROR(INDEX(REPORT!$A$4:$BZ$100,MATCH($A6,REPORT!$A$4:$A$100,0),MATCH(AA$1,REPORT!$A$4:$BZ$4,0)),"")</f>
        <v>0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0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0.66666666666666663</v>
      </c>
      <c r="AG6" s="94">
        <f t="array" ref="AG6">IFERROR(INDEX(REPORT!$A$4:$BZ$100,MATCH($A6,REPORT!$A$4:$A$100,0),MATCH(AG$1,REPORT!$A$4:$BZ$4,0)),"")</f>
        <v>0.66666666666666663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1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3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3.4722222222222222E-5</v>
      </c>
      <c r="BB6" s="94">
        <f t="array" ref="BB6">IFERROR(INDEX(REPORT!$A$4:$BZ$100,MATCH($A6,REPORT!$A$4:$A$100,0),MATCH(BB$1,REPORT!$A$4:$BZ$4,0)),"")</f>
        <v>9.2592592592592574E-5</v>
      </c>
      <c r="BC6" s="94">
        <f t="array" ref="BC6">IFERROR(INDEX(REPORT!$A$4:$BZ$100,MATCH($A6,REPORT!$A$4:$A$100,0),MATCH(BC$1,REPORT!$A$4:$BZ$4,0)),"")</f>
        <v>1.0069444444444444E-3</v>
      </c>
      <c r="BD6" s="94">
        <f t="array" ref="BD6">IFERROR(INDEX(REPORT!$A$4:$BZ$100,MATCH($A6,REPORT!$A$4:$A$100,0),MATCH(BD$1,REPORT!$A$4:$BZ$4,0)),"")</f>
        <v>1.1342592592592593E-3</v>
      </c>
      <c r="BE6" s="94">
        <f t="array" ref="BE6">IFERROR(INDEX(REPORT!$A$4:$BZ$100,MATCH($A6,REPORT!$A$4:$A$100,0),MATCH(BE$1,REPORT!$A$4:$BZ$4,0)),"")</f>
        <v>3.8966049382716043E-4</v>
      </c>
      <c r="BF6" s="94">
        <f t="array" ref="BF6">IFERROR(INDEX(REPORT!$A$4:$BZ$100,MATCH($A6,REPORT!$A$4:$A$100,0),MATCH(BF$1,REPORT!$A$4:$BZ$4,0)),"")</f>
        <v>1.5239197530864199E-3</v>
      </c>
      <c r="BG6" s="94">
        <f t="array" ref="BG6">IFERROR(INDEX(REPORT!$A$4:$BZ$100,MATCH($A6,REPORT!$A$4:$A$100,0),MATCH(BG$1,REPORT!$A$4:$BZ$4,0)),"")</f>
        <v>1.2847222222222225E-3</v>
      </c>
      <c r="BH6" s="94">
        <f t="array" ref="BH6">IFERROR(INDEX(REPORT!$A$4:$BZ$100,MATCH($A6,REPORT!$A$4:$A$100,0),MATCH(BH$1,REPORT!$A$4:$BZ$4,0)),"")</f>
        <v>2.8086419753086422E-3</v>
      </c>
    </row>
    <row r="7" spans="1:60" ht="15.75" customHeight="1" x14ac:dyDescent="0.2">
      <c r="A7" s="95" t="str">
        <f>IF(LEN(REPORT!A10)&gt;2,REPORT!A10,"")</f>
        <v>RACV</v>
      </c>
      <c r="B7" s="94">
        <f t="array" ref="B7">IFERROR(INDEX(REPORT!$A$4:$BZ$100,MATCH($A7,REPORT!$A$4:$A$100,0),MATCH(B$1,REPORT!$A$4:$BZ$4,0)),"")</f>
        <v>0.41041666666666665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0.5714285714285714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0.5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0</v>
      </c>
      <c r="S7" s="94">
        <f t="array" ref="S7">IFERROR(INDEX(REPORT!$A$4:$BZ$100,MATCH($A7,REPORT!$A$4:$A$100,0),MATCH(S$1,REPORT!$A$4:$BZ$4,0)),"")</f>
        <v>0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0.41666666666666663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</v>
      </c>
      <c r="AC7" s="94">
        <f t="array" ref="AC7">IFERROR(INDEX(REPORT!$A$4:$BZ$100,MATCH($A7,REPORT!$A$4:$A$100,0),MATCH(AC$1,REPORT!$A$4:$BZ$4,0)),"")</f>
        <v>0</v>
      </c>
      <c r="AD7" s="94">
        <f t="array" ref="AD7">IFERROR(INDEX(REPORT!$A$4:$BZ$100,MATCH($A7,REPORT!$A$4:$A$100,0),MATCH(AD$1,REPORT!$A$4:$BZ$4,0)),"")</f>
        <v>0.33333333333333331</v>
      </c>
      <c r="AE7" s="94">
        <f t="array" ref="AE7">IFERROR(INDEX(REPORT!$A$4:$BZ$100,MATCH($A7,REPORT!$A$4:$A$100,0),MATCH(AE$1,REPORT!$A$4:$BZ$4,0)),"")</f>
        <v>0.66666666666666663</v>
      </c>
      <c r="AF7" s="94">
        <f t="array" ref="AF7">IFERROR(INDEX(REPORT!$A$4:$BZ$100,MATCH($A7,REPORT!$A$4:$A$100,0),MATCH(AF$1,REPORT!$A$4:$BZ$4,0)),"")</f>
        <v>0.66666666666666663</v>
      </c>
      <c r="AG7" s="94">
        <f t="array" ref="AG7">IFERROR(INDEX(REPORT!$A$4:$BZ$100,MATCH($A7,REPORT!$A$4:$A$100,0),MATCH(AG$1,REPORT!$A$4:$BZ$4,0)),"")</f>
        <v>0.66666666666666663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0.33333333333333331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0.33333333333333331</v>
      </c>
      <c r="AQ7" s="94">
        <f t="array" ref="AQ7">IFERROR(INDEX(REPORT!$A$4:$BZ$100,MATCH($A7,REPORT!$A$4:$A$100,0),MATCH(AQ$1,REPORT!$A$4:$BZ$4,0)),"")</f>
        <v>0.33333333333333331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1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4</v>
      </c>
      <c r="AX7" s="94">
        <f t="array" ref="AX7">IFERROR(INDEX(REPORT!$A$4:$BZ$100,MATCH($A7,REPORT!$A$4:$A$100,0),MATCH(AX$1,REPORT!$A$4:$BZ$4,0)),"")</f>
        <v>1</v>
      </c>
      <c r="AY7" s="94">
        <f t="array" ref="AY7">IFERROR(INDEX(REPORT!$A$4:$BZ$100,MATCH($A7,REPORT!$A$4:$A$100,0),MATCH(AY$1,REPORT!$A$4:$BZ$4,0)),"")</f>
        <v>0</v>
      </c>
      <c r="AZ7" s="94">
        <f t="array" ref="AZ7">IFERROR(INDEX(REPORT!$A$4:$BZ$100,MATCH($A7,REPORT!$A$4:$A$100,0),MATCH(AZ$1,REPORT!$A$4:$BZ$4,0)),"")</f>
        <v>0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6.2885802469135816E-4</v>
      </c>
      <c r="BD7" s="94">
        <f t="array" ref="BD7">IFERROR(INDEX(REPORT!$A$4:$BZ$100,MATCH($A7,REPORT!$A$4:$A$100,0),MATCH(BD$1,REPORT!$A$4:$BZ$4,0)),"")</f>
        <v>6.6358024691358028E-4</v>
      </c>
      <c r="BE7" s="94">
        <f t="array" ref="BE7">IFERROR(INDEX(REPORT!$A$4:$BZ$100,MATCH($A7,REPORT!$A$4:$A$100,0),MATCH(BE$1,REPORT!$A$4:$BZ$4,0)),"")</f>
        <v>9.6836419753086427E-4</v>
      </c>
      <c r="BF7" s="94">
        <f t="array" ref="BF7">IFERROR(INDEX(REPORT!$A$4:$BZ$100,MATCH($A7,REPORT!$A$4:$A$100,0),MATCH(BF$1,REPORT!$A$4:$BZ$4,0)),"")</f>
        <v>1.6319444444444445E-3</v>
      </c>
      <c r="BG7" s="94">
        <f t="array" ref="BG7">IFERROR(INDEX(REPORT!$A$4:$BZ$100,MATCH($A7,REPORT!$A$4:$A$100,0),MATCH(BG$1,REPORT!$A$4:$BZ$4,0)),"")</f>
        <v>1.871141975308642E-3</v>
      </c>
      <c r="BH7" s="94">
        <f t="array" ref="BH7">IFERROR(INDEX(REPORT!$A$4:$BZ$100,MATCH($A7,REPORT!$A$4:$A$100,0),MATCH(BH$1,REPORT!$A$4:$BZ$4,0)),"")</f>
        <v>3.5030864197530868E-3</v>
      </c>
    </row>
    <row r="8" spans="1:60" ht="15.75" customHeight="1" x14ac:dyDescent="0.2">
      <c r="A8" s="95" t="str">
        <f>IF(LEN(REPORT!A11)&gt;2,REPORT!A11,"")</f>
        <v>YOUI</v>
      </c>
      <c r="B8" s="94">
        <f t="array" ref="B8">IFERROR(INDEX(REPORT!$A$4:$BZ$100,MATCH($A8,REPORT!$A$4:$A$100,0),MATCH(B$1,REPORT!$A$4:$BZ$4,0)),"")</f>
        <v>0.61791666666666667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0.5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1</v>
      </c>
      <c r="K8" s="94">
        <f t="array" ref="K8">IFERROR(INDEX(REPORT!$A$4:$BZ$100,MATCH($A8,REPORT!$A$4:$A$100,0),MATCH(K$1,REPORT!$A$4:$BZ$4,0)),"")</f>
        <v>0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0.8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0</v>
      </c>
      <c r="Z8" s="94">
        <f t="array" ref="Z8">IFERROR(INDEX(REPORT!$A$4:$BZ$100,MATCH($A8,REPORT!$A$4:$A$100,0),MATCH(Z$1,REPORT!$A$4:$BZ$4,0)),"")</f>
        <v>0.625</v>
      </c>
      <c r="AA8" s="94">
        <f t="array" ref="AA8">IFERROR(INDEX(REPORT!$A$4:$BZ$100,MATCH($A8,REPORT!$A$4:$A$100,0),MATCH(AA$1,REPORT!$A$4:$BZ$4,0)),"")</f>
        <v>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0.66666666666666663</v>
      </c>
      <c r="AF8" s="94">
        <f t="array" ref="AF8">IFERROR(INDEX(REPORT!$A$4:$BZ$100,MATCH($A8,REPORT!$A$4:$A$100,0),MATCH(AF$1,REPORT!$A$4:$BZ$4,0)),"")</f>
        <v>0.66666666666666663</v>
      </c>
      <c r="AG8" s="94">
        <f t="array" ref="AG8">IFERROR(INDEX(REPORT!$A$4:$BZ$100,MATCH($A8,REPORT!$A$4:$A$100,0),MATCH(AG$1,REPORT!$A$4:$BZ$4,0)),"")</f>
        <v>0.66666666666666663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0.33333333333333331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0.33333333333333331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0.33333333333333331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1</v>
      </c>
      <c r="AZ8" s="94">
        <f t="array" ref="AZ8">IFERROR(INDEX(REPORT!$A$4:$BZ$100,MATCH($A8,REPORT!$A$4:$A$100,0),MATCH(AZ$1,REPORT!$A$4:$BZ$4,0)),"")</f>
        <v>0</v>
      </c>
      <c r="BA8" s="94">
        <f t="array" ref="BA8">IFERROR(INDEX(REPORT!$A$4:$BZ$100,MATCH($A8,REPORT!$A$4:$A$100,0),MATCH(BA$1,REPORT!$A$4:$BZ$4,0)),"")</f>
        <v>2.9320987654320987E-4</v>
      </c>
      <c r="BB8" s="94">
        <f t="array" ref="BB8">IFERROR(INDEX(REPORT!$A$4:$BZ$100,MATCH($A8,REPORT!$A$4:$A$100,0),MATCH(BB$1,REPORT!$A$4:$BZ$4,0)),"")</f>
        <v>2.9706790123456786E-4</v>
      </c>
      <c r="BC8" s="94">
        <f t="array" ref="BC8">IFERROR(INDEX(REPORT!$A$4:$BZ$100,MATCH($A8,REPORT!$A$4:$A$100,0),MATCH(BC$1,REPORT!$A$4:$BZ$4,0)),"")</f>
        <v>0</v>
      </c>
      <c r="BD8" s="94">
        <f t="array" ref="BD8">IFERROR(INDEX(REPORT!$A$4:$BZ$100,MATCH($A8,REPORT!$A$4:$A$100,0),MATCH(BD$1,REPORT!$A$4:$BZ$4,0)),"")</f>
        <v>5.9027777777777768E-4</v>
      </c>
      <c r="BE8" s="94">
        <f t="array" ref="BE8">IFERROR(INDEX(REPORT!$A$4:$BZ$100,MATCH($A8,REPORT!$A$4:$A$100,0),MATCH(BE$1,REPORT!$A$4:$BZ$4,0)),"")</f>
        <v>2.4691358024691369E-4</v>
      </c>
      <c r="BF8" s="94">
        <f t="array" ref="BF8">IFERROR(INDEX(REPORT!$A$4:$BZ$100,MATCH($A8,REPORT!$A$4:$A$100,0),MATCH(BF$1,REPORT!$A$4:$BZ$4,0)),"")</f>
        <v>8.3719135802469132E-4</v>
      </c>
      <c r="BG8" s="94">
        <f t="array" ref="BG8">IFERROR(INDEX(REPORT!$A$4:$BZ$100,MATCH($A8,REPORT!$A$4:$A$100,0),MATCH(BG$1,REPORT!$A$4:$BZ$4,0)),"")</f>
        <v>1.5509259259259259E-3</v>
      </c>
      <c r="BH8" s="94">
        <f t="array" ref="BH8">IFERROR(INDEX(REPORT!$A$4:$BZ$100,MATCH($A8,REPORT!$A$4:$A$100,0),MATCH(BH$1,REPORT!$A$4:$BZ$4,0)),"")</f>
        <v>2.3881172839506173E-3</v>
      </c>
    </row>
    <row r="9" spans="1:60" ht="15.75" customHeight="1" x14ac:dyDescent="0.2">
      <c r="A9" s="95" t="str">
        <f>IF(LEN(REPORT!A12)&gt;2,REPORT!A12,"")</f>
        <v>CAR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CAR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CAR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CAR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CAR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CAR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CAR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CAR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CAR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CAR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CAR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CAR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CAR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CAR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CAR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CAR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CAR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CAR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CAR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CAR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CAR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CAR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CAR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0.62414682539682542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0.14285714285714285</v>
      </c>
      <c r="F32" s="94">
        <f t="array" ref="F32">IFERROR(INDEX(REPORT!$A$4:$BZ$100,MATCH($A32,REPORT!$A$4:$A$100,0),MATCH(F$1,REPORT!$A$4:$BZ$4,0)),"")</f>
        <v>0.5714285714285714</v>
      </c>
      <c r="G32" s="94">
        <f t="array" ref="G32">IFERROR(INDEX(REPORT!$A$4:$BZ$100,MATCH($A32,REPORT!$A$4:$A$100,0),MATCH(G$1,REPORT!$A$4:$BZ$4,0)),"")</f>
        <v>0.526077097505669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0.38095238095238093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0.8571428571428571</v>
      </c>
      <c r="L32" s="94">
        <f t="array" ref="L32">IFERROR(INDEX(REPORT!$A$4:$BZ$100,MATCH($A32,REPORT!$A$4:$A$100,0),MATCH(L$1,REPORT!$A$4:$BZ$4,0)),"")</f>
        <v>0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0.8571428571428571</v>
      </c>
      <c r="O32" s="94">
        <f t="array" ref="O32">IFERROR(INDEX(REPORT!$A$4:$BZ$100,MATCH($A32,REPORT!$A$4:$A$100,0),MATCH(O$1,REPORT!$A$4:$BZ$4,0)),"")</f>
        <v>0.91666666666666674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0.8571428571428571</v>
      </c>
      <c r="S32" s="94">
        <f t="array" ref="S32">IFERROR(INDEX(REPORT!$A$4:$BZ$100,MATCH($A32,REPORT!$A$4:$A$100,0),MATCH(S$1,REPORT!$A$4:$BZ$4,0)),"")</f>
        <v>0.80952380952380953</v>
      </c>
      <c r="T32" s="94">
        <f t="array" ref="T32">IFERROR(INDEX(REPORT!$A$4:$BZ$100,MATCH($A32,REPORT!$A$4:$A$100,0),MATCH(T$1,REPORT!$A$4:$BZ$4,0)),"")</f>
        <v>0.81904761904761902</v>
      </c>
      <c r="U32" s="94">
        <f t="array" ref="U32">IFERROR(INDEX(REPORT!$A$4:$BZ$100,MATCH($A32,REPORT!$A$4:$A$100,0),MATCH(U$1,REPORT!$A$4:$BZ$4,0)),"")</f>
        <v>0.66666666666666663</v>
      </c>
      <c r="V32" s="94">
        <f t="array" ref="V32">IFERROR(INDEX(REPORT!$A$4:$BZ$100,MATCH($A32,REPORT!$A$4:$A$100,0),MATCH(V$1,REPORT!$A$4:$BZ$4,0)),"")</f>
        <v>1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0.42857142857142855</v>
      </c>
      <c r="Z32" s="94">
        <f t="array" ref="Z32">IFERROR(INDEX(REPORT!$A$4:$BZ$100,MATCH($A32,REPORT!$A$4:$A$100,0),MATCH(Z$1,REPORT!$A$4:$BZ$4,0)),"")</f>
        <v>0.6428571428571429</v>
      </c>
      <c r="AA32" s="94">
        <f t="array" ref="AA32">IFERROR(INDEX(REPORT!$A$4:$BZ$100,MATCH($A32,REPORT!$A$4:$A$100,0),MATCH(AA$1,REPORT!$A$4:$BZ$4,0)),"")</f>
        <v>0.33333333333333331</v>
      </c>
      <c r="AB32" s="94">
        <f t="array" ref="AB32">IFERROR(INDEX(REPORT!$A$4:$BZ$100,MATCH($A32,REPORT!$A$4:$A$100,0),MATCH(AB$1,REPORT!$A$4:$BZ$4,0)),"")</f>
        <v>0.76190476190476186</v>
      </c>
      <c r="AC32" s="94">
        <f t="array" ref="AC32">IFERROR(INDEX(REPORT!$A$4:$BZ$100,MATCH($A32,REPORT!$A$4:$A$100,0),MATCH(AC$1,REPORT!$A$4:$BZ$4,0)),"")</f>
        <v>0</v>
      </c>
      <c r="AD32" s="94">
        <f t="array" ref="AD32">IFERROR(INDEX(REPORT!$A$4:$BZ$100,MATCH($A32,REPORT!$A$4:$A$100,0),MATCH(AD$1,REPORT!$A$4:$BZ$4,0)),"")</f>
        <v>0.61904761904761896</v>
      </c>
      <c r="AE32" s="94">
        <f t="array" ref="AE32">IFERROR(INDEX(REPORT!$A$4:$BZ$100,MATCH($A32,REPORT!$A$4:$A$100,0),MATCH(AE$1,REPORT!$A$4:$BZ$4,0)),"")</f>
        <v>0.80952380952380953</v>
      </c>
      <c r="AF32" s="94">
        <f t="array" ref="AF32">IFERROR(INDEX(REPORT!$A$4:$BZ$100,MATCH($A32,REPORT!$A$4:$A$100,0),MATCH(AF$1,REPORT!$A$4:$BZ$4,0)),"")</f>
        <v>0.80952380952380953</v>
      </c>
      <c r="AG32" s="94">
        <f t="array" ref="AG32">IFERROR(INDEX(REPORT!$A$4:$BZ$100,MATCH($A32,REPORT!$A$4:$A$100,0),MATCH(AG$1,REPORT!$A$4:$BZ$4,0)),"")</f>
        <v>0.80952380952380953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0.19047619047619047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9.5238095238095233E-2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0.14285714285714285</v>
      </c>
      <c r="AQ32" s="94">
        <f t="array" ref="AQ32">IFERROR(INDEX(REPORT!$A$4:$BZ$100,MATCH($A32,REPORT!$A$4:$A$100,0),MATCH(AQ$1,REPORT!$A$4:$BZ$4,0)),"")</f>
        <v>4.7619047619047616E-2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0.95238095238095244</v>
      </c>
      <c r="AT32" s="94">
        <f t="array" ref="AT32">IFERROR(INDEX(REPORT!$A$4:$BZ$100,MATCH($A32,REPORT!$A$4:$A$100,0),MATCH(AT$1,REPORT!$A$4:$BZ$4,0)),"")</f>
        <v>0.7142857142857143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0.2857142857142857</v>
      </c>
      <c r="AW32" s="94">
        <f t="array" ref="AW32">IFERROR(INDEX(REPORT!$A$4:$BZ$100,MATCH($A32,REPORT!$A$4:$A$100,0),MATCH(AW$1,REPORT!$A$4:$BZ$4,0)),"")</f>
        <v>3.5238095238095233</v>
      </c>
      <c r="AX32" s="94">
        <f t="array" ref="AX32">IFERROR(INDEX(REPORT!$A$4:$BZ$100,MATCH($A32,REPORT!$A$4:$A$100,0),MATCH(AX$1,REPORT!$A$4:$BZ$4,0)),"")</f>
        <v>0.14285714285714285</v>
      </c>
      <c r="AY32" s="94">
        <f t="array" ref="AY32">IFERROR(INDEX(REPORT!$A$4:$BZ$100,MATCH($A32,REPORT!$A$4:$A$100,0),MATCH(AY$1,REPORT!$A$4:$BZ$4,0)),"")</f>
        <v>0.5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8.487654320987654E-5</v>
      </c>
      <c r="BB32" s="94">
        <f t="array" ref="BB32">IFERROR(INDEX(REPORT!$A$4:$BZ$100,MATCH($A32,REPORT!$A$4:$A$100,0),MATCH(BB$1,REPORT!$A$4:$BZ$4,0)),"")</f>
        <v>1.7140652557319223E-4</v>
      </c>
      <c r="BC32" s="94">
        <f t="array" ref="BC32">IFERROR(INDEX(REPORT!$A$4:$BZ$100,MATCH($A32,REPORT!$A$4:$A$100,0),MATCH(BC$1,REPORT!$A$4:$BZ$4,0)),"")</f>
        <v>5.5390211640211646E-4</v>
      </c>
      <c r="BD32" s="94">
        <f t="array" ref="BD32">IFERROR(INDEX(REPORT!$A$4:$BZ$100,MATCH($A32,REPORT!$A$4:$A$100,0),MATCH(BD$1,REPORT!$A$4:$BZ$4,0)),"")</f>
        <v>8.1018518518518516E-4</v>
      </c>
      <c r="BE32" s="94">
        <f t="array" ref="BE32">IFERROR(INDEX(REPORT!$A$4:$BZ$100,MATCH($A32,REPORT!$A$4:$A$100,0),MATCH(BE$1,REPORT!$A$4:$BZ$4,0)),"")</f>
        <v>5.3516313932980601E-4</v>
      </c>
      <c r="BF32" s="94">
        <f t="array" ref="BF32">IFERROR(INDEX(REPORT!$A$4:$BZ$100,MATCH($A32,REPORT!$A$4:$A$100,0),MATCH(BF$1,REPORT!$A$4:$BZ$4,0)),"")</f>
        <v>1.3453483245149912E-3</v>
      </c>
      <c r="BG32" s="94">
        <f t="array" ref="BG32">IFERROR(INDEX(REPORT!$A$4:$BZ$100,MATCH($A32,REPORT!$A$4:$A$100,0),MATCH(BG$1,REPORT!$A$4:$BZ$4,0)),"")</f>
        <v>9.1765873015873026E-4</v>
      </c>
      <c r="BH32" s="94">
        <f t="array" ref="BH32">IFERROR(INDEX(REPORT!$A$4:$BZ$100,MATCH($A32,REPORT!$A$4:$A$100,0),MATCH(BH$1,REPORT!$A$4:$BZ$4,0)),"")</f>
        <v>2.2630070546737218E-3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10" sqref="A10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99" t="s">
        <v>81</v>
      </c>
      <c r="L1" s="99" t="s">
        <v>82</v>
      </c>
      <c r="M1" s="99" t="s">
        <v>83</v>
      </c>
      <c r="N1" s="99" t="s">
        <v>84</v>
      </c>
      <c r="O1" s="99" t="s">
        <v>85</v>
      </c>
      <c r="P1" s="99" t="s">
        <v>86</v>
      </c>
      <c r="Q1" s="99" t="s">
        <v>87</v>
      </c>
      <c r="R1" s="99" t="s">
        <v>88</v>
      </c>
      <c r="S1" s="99" t="s">
        <v>89</v>
      </c>
      <c r="T1" s="99" t="s">
        <v>90</v>
      </c>
      <c r="U1" s="99" t="s">
        <v>91</v>
      </c>
      <c r="V1" s="99" t="s">
        <v>92</v>
      </c>
      <c r="W1" s="99" t="s">
        <v>93</v>
      </c>
      <c r="X1" s="99" t="s">
        <v>94</v>
      </c>
      <c r="Y1" s="99" t="s">
        <v>95</v>
      </c>
      <c r="Z1" s="99" t="s">
        <v>96</v>
      </c>
      <c r="AA1" s="99" t="s">
        <v>97</v>
      </c>
      <c r="AB1" s="99" t="s">
        <v>98</v>
      </c>
      <c r="AC1" s="99" t="s">
        <v>99</v>
      </c>
      <c r="AD1" s="99" t="s">
        <v>100</v>
      </c>
      <c r="AE1" s="99" t="s">
        <v>101</v>
      </c>
      <c r="AF1" s="99" t="s">
        <v>102</v>
      </c>
      <c r="AG1" s="99" t="s">
        <v>103</v>
      </c>
      <c r="AI1" s="100"/>
    </row>
    <row r="2" spans="1:37" ht="26" x14ac:dyDescent="0.25">
      <c r="A2" s="101" t="str">
        <f>REPORT!A2</f>
        <v>CAR INSURANCE</v>
      </c>
      <c r="B2" s="102">
        <f>REPORT!C2</f>
        <v>46023</v>
      </c>
      <c r="C2" s="103">
        <f>SUM(D2:AG2)</f>
        <v>21</v>
      </c>
      <c r="D2" s="104">
        <f>AAMI!$C2</f>
        <v>3</v>
      </c>
      <c r="E2" s="104">
        <f>ALLIANZ!$C2</f>
        <v>3</v>
      </c>
      <c r="F2" s="104">
        <f>'BUDGET DIRECT'!$C2</f>
        <v>3</v>
      </c>
      <c r="G2" s="104">
        <f>NRMA!$C2</f>
        <v>3</v>
      </c>
      <c r="H2" s="104">
        <f>RAC!$C2</f>
        <v>3</v>
      </c>
      <c r="I2" s="104">
        <f>RACV!$C2</f>
        <v>3</v>
      </c>
      <c r="J2" s="104">
        <f>YOUI!$C2</f>
        <v>3</v>
      </c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I2" s="105"/>
    </row>
    <row r="3" spans="1:37" ht="19" x14ac:dyDescent="0.2">
      <c r="A3" s="106" t="s">
        <v>70</v>
      </c>
      <c r="B3" s="107" t="s">
        <v>70</v>
      </c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10"/>
      <c r="AI3" s="111"/>
    </row>
    <row r="4" spans="1:37" ht="24" x14ac:dyDescent="0.3">
      <c r="A4" s="112" t="s">
        <v>9</v>
      </c>
      <c r="B4" s="113">
        <f>IF(C2=0,"-",AVERAGE(D4:AG4))</f>
        <v>0.62414682539682542</v>
      </c>
      <c r="C4" s="114" t="s">
        <v>70</v>
      </c>
      <c r="D4" s="115">
        <f>IF(D$2=0,"-",AAMI!$B$4)</f>
        <v>0.64986111111111111</v>
      </c>
      <c r="E4" s="115">
        <f>IF(E$2=0,"-",ALLIANZ!$B$4)</f>
        <v>0.78333333333333321</v>
      </c>
      <c r="F4" s="115">
        <f>IF(F$2=0,"-",'BUDGET DIRECT'!$B$4)</f>
        <v>0.55125000000000002</v>
      </c>
      <c r="G4" s="115">
        <f>IF(G$2=0,"-",NRMA!$B$4)</f>
        <v>0.62041666666666673</v>
      </c>
      <c r="H4" s="115">
        <f>IF(H$2=0,"-",RAC!$B$4)</f>
        <v>0.73583333333333323</v>
      </c>
      <c r="I4" s="115">
        <f>IF(I$2=0,"-",RACV!$B$4)</f>
        <v>0.41041666666666665</v>
      </c>
      <c r="J4" s="115">
        <f>IF(J$2=0,"-",YOUI!$B$4)</f>
        <v>0.61791666666666667</v>
      </c>
      <c r="K4" s="115" t="s">
        <v>68</v>
      </c>
      <c r="L4" s="115" t="s">
        <v>68</v>
      </c>
      <c r="M4" s="115" t="s">
        <v>68</v>
      </c>
      <c r="N4" s="115" t="s">
        <v>68</v>
      </c>
      <c r="O4" s="115" t="s">
        <v>68</v>
      </c>
      <c r="P4" s="115" t="s">
        <v>68</v>
      </c>
      <c r="Q4" s="115" t="s">
        <v>68</v>
      </c>
      <c r="R4" s="115" t="s">
        <v>68</v>
      </c>
      <c r="S4" s="115" t="s">
        <v>68</v>
      </c>
      <c r="T4" s="115" t="s">
        <v>68</v>
      </c>
      <c r="U4" s="115" t="s">
        <v>68</v>
      </c>
      <c r="V4" s="115" t="s">
        <v>68</v>
      </c>
      <c r="W4" s="115" t="s">
        <v>68</v>
      </c>
      <c r="X4" s="115" t="s">
        <v>68</v>
      </c>
      <c r="Y4" s="115" t="s">
        <v>68</v>
      </c>
      <c r="Z4" s="115" t="s">
        <v>68</v>
      </c>
      <c r="AA4" s="115" t="s">
        <v>68</v>
      </c>
      <c r="AB4" s="115" t="s">
        <v>68</v>
      </c>
      <c r="AC4" s="115" t="s">
        <v>68</v>
      </c>
      <c r="AD4" s="115" t="s">
        <v>68</v>
      </c>
      <c r="AE4" s="115" t="s">
        <v>68</v>
      </c>
      <c r="AF4" s="115" t="s">
        <v>68</v>
      </c>
      <c r="AG4" s="116" t="s">
        <v>68</v>
      </c>
      <c r="AI4" s="105" t="s">
        <v>104</v>
      </c>
    </row>
    <row r="5" spans="1:37" ht="18" x14ac:dyDescent="0.2">
      <c r="A5" s="117"/>
      <c r="B5" s="118" t="s">
        <v>70</v>
      </c>
      <c r="C5" s="119" t="s">
        <v>105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I5" s="122" t="s">
        <v>106</v>
      </c>
    </row>
    <row r="6" spans="1:37" ht="21" x14ac:dyDescent="0.25">
      <c r="A6" s="123" t="s">
        <v>4</v>
      </c>
      <c r="B6" s="124">
        <f t="shared" ref="B6:B9" si="0">IF(C$2=0,"-",AVERAGE(D6:AG6))</f>
        <v>0.52380952380952372</v>
      </c>
      <c r="C6" s="125">
        <f>AJ21</f>
        <v>0.15</v>
      </c>
      <c r="D6" s="126">
        <f>IF(D$2=0,"-",AAMI!$B6)</f>
        <v>0</v>
      </c>
      <c r="E6" s="126">
        <f>IF(E$2=0,"-",ALLIANZ!$B6)</f>
        <v>0.66666666666666663</v>
      </c>
      <c r="F6" s="126">
        <f>IF(F$2=0,"-",'BUDGET DIRECT'!$B6)</f>
        <v>0.33333333333333331</v>
      </c>
      <c r="G6" s="126">
        <f>IF(G$2=0,"-",NRMA!$B6)</f>
        <v>0.33333333333333331</v>
      </c>
      <c r="H6" s="126">
        <f>IF(H$2=0,"-",RAC!$B6)</f>
        <v>1</v>
      </c>
      <c r="I6" s="126">
        <f>IF(I$2=0,"-",RACV!$B6)</f>
        <v>0.66666666666666663</v>
      </c>
      <c r="J6" s="126">
        <f>IF(J$2=0,"-",YOUI!$B6)</f>
        <v>0.66666666666666663</v>
      </c>
      <c r="K6" s="126" t="s">
        <v>68</v>
      </c>
      <c r="L6" s="126" t="s">
        <v>68</v>
      </c>
      <c r="M6" s="126" t="s">
        <v>68</v>
      </c>
      <c r="N6" s="126" t="s">
        <v>68</v>
      </c>
      <c r="O6" s="126" t="s">
        <v>68</v>
      </c>
      <c r="P6" s="126" t="s">
        <v>68</v>
      </c>
      <c r="Q6" s="126" t="s">
        <v>68</v>
      </c>
      <c r="R6" s="126" t="s">
        <v>68</v>
      </c>
      <c r="S6" s="126" t="s">
        <v>68</v>
      </c>
      <c r="T6" s="126" t="s">
        <v>68</v>
      </c>
      <c r="U6" s="126" t="s">
        <v>68</v>
      </c>
      <c r="V6" s="126" t="s">
        <v>68</v>
      </c>
      <c r="W6" s="126" t="s">
        <v>68</v>
      </c>
      <c r="X6" s="126" t="s">
        <v>68</v>
      </c>
      <c r="Y6" s="126" t="s">
        <v>68</v>
      </c>
      <c r="Z6" s="126" t="s">
        <v>68</v>
      </c>
      <c r="AA6" s="126" t="s">
        <v>68</v>
      </c>
      <c r="AB6" s="126" t="s">
        <v>68</v>
      </c>
      <c r="AC6" s="126" t="s">
        <v>68</v>
      </c>
      <c r="AD6" s="126" t="s">
        <v>68</v>
      </c>
      <c r="AE6" s="126" t="s">
        <v>68</v>
      </c>
      <c r="AF6" s="126" t="s">
        <v>68</v>
      </c>
      <c r="AG6" s="127" t="s">
        <v>68</v>
      </c>
      <c r="AI6" s="128"/>
      <c r="AK6" s="94" t="s">
        <v>70</v>
      </c>
    </row>
    <row r="7" spans="1:37" ht="19" x14ac:dyDescent="0.2">
      <c r="A7" s="129" t="str">
        <f>REPORT!E4</f>
        <v>CONTACT NUMBER LISTED ON GOOGLE</v>
      </c>
      <c r="B7" s="130">
        <f t="shared" si="0"/>
        <v>0.8571428571428571</v>
      </c>
      <c r="C7" s="131" t="s">
        <v>70</v>
      </c>
      <c r="D7" s="132">
        <f>IF(D$2=0,"-",AAMI!$B7)</f>
        <v>0</v>
      </c>
      <c r="E7" s="132">
        <f>IF(E$2=0,"-",ALLIANZ!$B7)</f>
        <v>1</v>
      </c>
      <c r="F7" s="132">
        <f>IF(F$2=0,"-",'BUDGET DIRECT'!$B7)</f>
        <v>1</v>
      </c>
      <c r="G7" s="132">
        <f>IF(G$2=0,"-",NRMA!$B7)</f>
        <v>1</v>
      </c>
      <c r="H7" s="132">
        <f>IF(H$2=0,"-",RAC!$B7)</f>
        <v>1</v>
      </c>
      <c r="I7" s="132">
        <f>IF(I$2=0,"-",RACV!$B7)</f>
        <v>1</v>
      </c>
      <c r="J7" s="132">
        <f>IF(J$2=0,"-",YOUI!$B7)</f>
        <v>1</v>
      </c>
      <c r="K7" s="132" t="s">
        <v>68</v>
      </c>
      <c r="L7" s="132" t="s">
        <v>68</v>
      </c>
      <c r="M7" s="132" t="s">
        <v>68</v>
      </c>
      <c r="N7" s="132" t="s">
        <v>68</v>
      </c>
      <c r="O7" s="132" t="s">
        <v>68</v>
      </c>
      <c r="P7" s="132" t="s">
        <v>68</v>
      </c>
      <c r="Q7" s="132" t="s">
        <v>68</v>
      </c>
      <c r="R7" s="132" t="s">
        <v>68</v>
      </c>
      <c r="S7" s="132" t="s">
        <v>68</v>
      </c>
      <c r="T7" s="132" t="s">
        <v>68</v>
      </c>
      <c r="U7" s="132" t="s">
        <v>68</v>
      </c>
      <c r="V7" s="132" t="s">
        <v>68</v>
      </c>
      <c r="W7" s="132" t="s">
        <v>68</v>
      </c>
      <c r="X7" s="132" t="s">
        <v>68</v>
      </c>
      <c r="Y7" s="132" t="s">
        <v>68</v>
      </c>
      <c r="Z7" s="132" t="s">
        <v>68</v>
      </c>
      <c r="AA7" s="132" t="s">
        <v>68</v>
      </c>
      <c r="AB7" s="132" t="s">
        <v>68</v>
      </c>
      <c r="AC7" s="132" t="s">
        <v>68</v>
      </c>
      <c r="AD7" s="132" t="s">
        <v>68</v>
      </c>
      <c r="AE7" s="132" t="s">
        <v>68</v>
      </c>
      <c r="AF7" s="132" t="s">
        <v>68</v>
      </c>
      <c r="AG7" s="133" t="s">
        <v>68</v>
      </c>
      <c r="AI7" s="134" t="s">
        <v>107</v>
      </c>
    </row>
    <row r="8" spans="1:37" ht="19" x14ac:dyDescent="0.25">
      <c r="A8" s="135" t="str">
        <f>REPORT!F4</f>
        <v>CONTACT NUMBER PROMINENT ON HOMEPAGE</v>
      </c>
      <c r="B8" s="136">
        <f t="shared" si="0"/>
        <v>0.14285714285714285</v>
      </c>
      <c r="C8" s="137" t="s">
        <v>70</v>
      </c>
      <c r="D8" s="138">
        <f>IF(D$2=0,"-",AAMI!$B8)</f>
        <v>0</v>
      </c>
      <c r="E8" s="138">
        <f>IF(E$2=0,"-",ALLIANZ!$B8)</f>
        <v>0</v>
      </c>
      <c r="F8" s="138">
        <f>IF(F$2=0,"-",'BUDGET DIRECT'!$B8)</f>
        <v>0</v>
      </c>
      <c r="G8" s="138">
        <f>IF(G$2=0,"-",NRMA!$B8)</f>
        <v>0</v>
      </c>
      <c r="H8" s="138">
        <f>IF(H$2=0,"-",RAC!$B8)</f>
        <v>1</v>
      </c>
      <c r="I8" s="138">
        <f>IF(I$2=0,"-",RACV!$B8)</f>
        <v>0</v>
      </c>
      <c r="J8" s="138">
        <f>IF(J$2=0,"-",YOUI!$B8)</f>
        <v>0</v>
      </c>
      <c r="K8" s="138" t="s">
        <v>68</v>
      </c>
      <c r="L8" s="138" t="s">
        <v>68</v>
      </c>
      <c r="M8" s="138" t="s">
        <v>68</v>
      </c>
      <c r="N8" s="138" t="s">
        <v>68</v>
      </c>
      <c r="O8" s="138" t="s">
        <v>68</v>
      </c>
      <c r="P8" s="138" t="s">
        <v>68</v>
      </c>
      <c r="Q8" s="138" t="s">
        <v>68</v>
      </c>
      <c r="R8" s="138" t="s">
        <v>68</v>
      </c>
      <c r="S8" s="138" t="s">
        <v>68</v>
      </c>
      <c r="T8" s="138" t="s">
        <v>68</v>
      </c>
      <c r="U8" s="138" t="s">
        <v>68</v>
      </c>
      <c r="V8" s="138" t="s">
        <v>68</v>
      </c>
      <c r="W8" s="138" t="s">
        <v>68</v>
      </c>
      <c r="X8" s="138" t="s">
        <v>68</v>
      </c>
      <c r="Y8" s="138" t="s">
        <v>68</v>
      </c>
      <c r="Z8" s="138" t="s">
        <v>68</v>
      </c>
      <c r="AA8" s="138" t="s">
        <v>68</v>
      </c>
      <c r="AB8" s="138" t="s">
        <v>68</v>
      </c>
      <c r="AC8" s="138" t="s">
        <v>68</v>
      </c>
      <c r="AD8" s="138" t="s">
        <v>68</v>
      </c>
      <c r="AE8" s="138" t="s">
        <v>68</v>
      </c>
      <c r="AF8" s="138" t="s">
        <v>68</v>
      </c>
      <c r="AG8" s="139" t="s">
        <v>68</v>
      </c>
      <c r="AI8" s="140" t="s">
        <v>108</v>
      </c>
    </row>
    <row r="9" spans="1:37" ht="19" x14ac:dyDescent="0.2">
      <c r="A9" s="141" t="str">
        <f>REPORT!G4</f>
        <v>CONTACT NUMBER PROMINENT IN 'CONTACT US'</v>
      </c>
      <c r="B9" s="142">
        <f t="shared" si="0"/>
        <v>0.5714285714285714</v>
      </c>
      <c r="C9" s="143" t="s">
        <v>70</v>
      </c>
      <c r="D9" s="144">
        <f>IF(D$2=0,"-",AAMI!$B9)</f>
        <v>0</v>
      </c>
      <c r="E9" s="144">
        <f>IF(E$2=0,"-",ALLIANZ!$B9)</f>
        <v>1</v>
      </c>
      <c r="F9" s="144">
        <f>IF(F$2=0,"-",'BUDGET DIRECT'!$B9)</f>
        <v>0</v>
      </c>
      <c r="G9" s="144">
        <f>IF(G$2=0,"-",NRMA!$B9)</f>
        <v>0</v>
      </c>
      <c r="H9" s="144">
        <f>IF(H$2=0,"-",RAC!$B9)</f>
        <v>1</v>
      </c>
      <c r="I9" s="144">
        <f>IF(I$2=0,"-",RACV!$B9)</f>
        <v>1</v>
      </c>
      <c r="J9" s="144">
        <f>IF(J$2=0,"-",YOUI!$B9)</f>
        <v>1</v>
      </c>
      <c r="K9" s="144" t="s">
        <v>68</v>
      </c>
      <c r="L9" s="144" t="s">
        <v>68</v>
      </c>
      <c r="M9" s="144" t="s">
        <v>68</v>
      </c>
      <c r="N9" s="144" t="s">
        <v>68</v>
      </c>
      <c r="O9" s="144" t="s">
        <v>68</v>
      </c>
      <c r="P9" s="144" t="s">
        <v>68</v>
      </c>
      <c r="Q9" s="144" t="s">
        <v>68</v>
      </c>
      <c r="R9" s="144" t="s">
        <v>68</v>
      </c>
      <c r="S9" s="144" t="s">
        <v>68</v>
      </c>
      <c r="T9" s="144" t="s">
        <v>68</v>
      </c>
      <c r="U9" s="144" t="s">
        <v>68</v>
      </c>
      <c r="V9" s="144" t="s">
        <v>68</v>
      </c>
      <c r="W9" s="144" t="s">
        <v>68</v>
      </c>
      <c r="X9" s="144" t="s">
        <v>68</v>
      </c>
      <c r="Y9" s="144" t="s">
        <v>68</v>
      </c>
      <c r="Z9" s="144" t="s">
        <v>68</v>
      </c>
      <c r="AA9" s="144" t="s">
        <v>68</v>
      </c>
      <c r="AB9" s="144" t="s">
        <v>68</v>
      </c>
      <c r="AC9" s="144" t="s">
        <v>68</v>
      </c>
      <c r="AD9" s="144" t="s">
        <v>68</v>
      </c>
      <c r="AE9" s="144" t="s">
        <v>68</v>
      </c>
      <c r="AF9" s="144" t="s">
        <v>68</v>
      </c>
      <c r="AG9" s="145" t="s">
        <v>68</v>
      </c>
      <c r="AI9" s="146" t="s">
        <v>70</v>
      </c>
    </row>
    <row r="10" spans="1:37" ht="18" x14ac:dyDescent="0.25">
      <c r="A10" s="147"/>
      <c r="B10" s="148" t="s">
        <v>70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I10" s="140" t="s">
        <v>109</v>
      </c>
    </row>
    <row r="11" spans="1:37" ht="21" x14ac:dyDescent="0.2">
      <c r="A11" s="152" t="s">
        <v>5</v>
      </c>
      <c r="B11" s="153">
        <f t="shared" ref="B11:B16" si="1">IF(C$2=0,"-",AVERAGE(D11:AG11))</f>
        <v>0.526077097505669</v>
      </c>
      <c r="C11" s="154">
        <f>AJ22</f>
        <v>0.25</v>
      </c>
      <c r="D11" s="126">
        <f>IF(D$2=0,"-",AAMI!$B11)</f>
        <v>0.61111111111111105</v>
      </c>
      <c r="E11" s="126">
        <f>IF(E$2=0,"-",ALLIANZ!$B11)</f>
        <v>0.5</v>
      </c>
      <c r="F11" s="126">
        <f>IF(F$2=0,"-",'BUDGET DIRECT'!$B11)</f>
        <v>0.5</v>
      </c>
      <c r="G11" s="126">
        <f>IF(G$2=0,"-",NRMA!$B11)</f>
        <v>0.33333333333333331</v>
      </c>
      <c r="H11" s="126">
        <f>IF(H$2=0,"-",RAC!$B11)</f>
        <v>0.66666666666666663</v>
      </c>
      <c r="I11" s="126">
        <f>IF(I$2=0,"-",RACV!$B11)</f>
        <v>0.5714285714285714</v>
      </c>
      <c r="J11" s="126">
        <f>IF(J$2=0,"-",YOUI!$B11)</f>
        <v>0.5</v>
      </c>
      <c r="K11" s="126" t="s">
        <v>68</v>
      </c>
      <c r="L11" s="126" t="s">
        <v>68</v>
      </c>
      <c r="M11" s="126" t="s">
        <v>68</v>
      </c>
      <c r="N11" s="126" t="s">
        <v>68</v>
      </c>
      <c r="O11" s="126" t="s">
        <v>68</v>
      </c>
      <c r="P11" s="126" t="s">
        <v>68</v>
      </c>
      <c r="Q11" s="126" t="s">
        <v>68</v>
      </c>
      <c r="R11" s="126" t="s">
        <v>68</v>
      </c>
      <c r="S11" s="126" t="s">
        <v>68</v>
      </c>
      <c r="T11" s="126" t="s">
        <v>68</v>
      </c>
      <c r="U11" s="126" t="s">
        <v>68</v>
      </c>
      <c r="V11" s="126" t="s">
        <v>68</v>
      </c>
      <c r="W11" s="126" t="s">
        <v>68</v>
      </c>
      <c r="X11" s="126" t="s">
        <v>68</v>
      </c>
      <c r="Y11" s="126" t="s">
        <v>68</v>
      </c>
      <c r="Z11" s="126" t="s">
        <v>68</v>
      </c>
      <c r="AA11" s="126" t="s">
        <v>68</v>
      </c>
      <c r="AB11" s="126" t="s">
        <v>68</v>
      </c>
      <c r="AC11" s="126" t="s">
        <v>68</v>
      </c>
      <c r="AD11" s="126" t="s">
        <v>68</v>
      </c>
      <c r="AE11" s="126" t="s">
        <v>68</v>
      </c>
      <c r="AF11" s="126" t="s">
        <v>68</v>
      </c>
      <c r="AG11" s="127" t="s">
        <v>68</v>
      </c>
      <c r="AI11" s="94" t="s">
        <v>110</v>
      </c>
    </row>
    <row r="12" spans="1:37" ht="19" x14ac:dyDescent="0.2">
      <c r="A12" s="155" t="str">
        <f>REPORT!I4</f>
        <v>NO MENUS</v>
      </c>
      <c r="B12" s="156">
        <f t="shared" si="1"/>
        <v>0</v>
      </c>
      <c r="C12" s="131" t="s">
        <v>70</v>
      </c>
      <c r="D12" s="132">
        <f>IF(D$2=0,"-",AAMI!$B12)</f>
        <v>0</v>
      </c>
      <c r="E12" s="132">
        <f>IF(E$2=0,"-",ALLIANZ!$B12)</f>
        <v>0</v>
      </c>
      <c r="F12" s="132">
        <f>IF(F$2=0,"-",'BUDGET DIRECT'!$B12)</f>
        <v>0</v>
      </c>
      <c r="G12" s="132">
        <f>IF(G$2=0,"-",NRMA!$B12)</f>
        <v>0</v>
      </c>
      <c r="H12" s="132">
        <f>IF(H$2=0,"-",RAC!$B12)</f>
        <v>0</v>
      </c>
      <c r="I12" s="132">
        <f>IF(I$2=0,"-",RACV!$B12)</f>
        <v>0</v>
      </c>
      <c r="J12" s="132">
        <f>IF(J$2=0,"-",YOUI!$B12)</f>
        <v>0</v>
      </c>
      <c r="K12" s="132" t="s">
        <v>68</v>
      </c>
      <c r="L12" s="132" t="s">
        <v>68</v>
      </c>
      <c r="M12" s="132" t="s">
        <v>68</v>
      </c>
      <c r="N12" s="132" t="s">
        <v>68</v>
      </c>
      <c r="O12" s="132" t="s">
        <v>68</v>
      </c>
      <c r="P12" s="132" t="s">
        <v>68</v>
      </c>
      <c r="Q12" s="132" t="s">
        <v>68</v>
      </c>
      <c r="R12" s="132" t="s">
        <v>68</v>
      </c>
      <c r="S12" s="132" t="s">
        <v>68</v>
      </c>
      <c r="T12" s="132" t="s">
        <v>68</v>
      </c>
      <c r="U12" s="132" t="s">
        <v>68</v>
      </c>
      <c r="V12" s="132" t="s">
        <v>68</v>
      </c>
      <c r="W12" s="132" t="s">
        <v>68</v>
      </c>
      <c r="X12" s="132" t="s">
        <v>68</v>
      </c>
      <c r="Y12" s="132" t="s">
        <v>68</v>
      </c>
      <c r="Z12" s="132" t="s">
        <v>68</v>
      </c>
      <c r="AA12" s="132" t="s">
        <v>68</v>
      </c>
      <c r="AB12" s="132" t="s">
        <v>68</v>
      </c>
      <c r="AC12" s="132" t="s">
        <v>68</v>
      </c>
      <c r="AD12" s="132" t="s">
        <v>68</v>
      </c>
      <c r="AE12" s="132" t="s">
        <v>68</v>
      </c>
      <c r="AF12" s="132" t="s">
        <v>68</v>
      </c>
      <c r="AG12" s="133" t="s">
        <v>68</v>
      </c>
      <c r="AI12" s="94" t="s">
        <v>70</v>
      </c>
    </row>
    <row r="13" spans="1:37" ht="19" x14ac:dyDescent="0.2">
      <c r="A13" s="157" t="str">
        <f>REPORT!J4</f>
        <v>MAX. 3 MENU LAYERS</v>
      </c>
      <c r="B13" s="158">
        <f t="shared" si="1"/>
        <v>0.38095238095238093</v>
      </c>
      <c r="C13" s="137" t="s">
        <v>70</v>
      </c>
      <c r="D13" s="138">
        <f>IF(D$2=0,"-",AAMI!$B13)</f>
        <v>0.66666666666666663</v>
      </c>
      <c r="E13" s="138">
        <f>IF(E$2=0,"-",ALLIANZ!$B13)</f>
        <v>0</v>
      </c>
      <c r="F13" s="138">
        <f>IF(F$2=0,"-",'BUDGET DIRECT'!$B13)</f>
        <v>0</v>
      </c>
      <c r="G13" s="138">
        <f>IF(G$2=0,"-",NRMA!$B13)</f>
        <v>0</v>
      </c>
      <c r="H13" s="138">
        <f>IF(H$2=0,"-",RAC!$B13)</f>
        <v>1</v>
      </c>
      <c r="I13" s="138">
        <f>IF(I$2=0,"-",RACV!$B13)</f>
        <v>0</v>
      </c>
      <c r="J13" s="138">
        <f>IF(J$2=0,"-",YOUI!$B13)</f>
        <v>1</v>
      </c>
      <c r="K13" s="138" t="s">
        <v>68</v>
      </c>
      <c r="L13" s="138" t="s">
        <v>68</v>
      </c>
      <c r="M13" s="138" t="s">
        <v>68</v>
      </c>
      <c r="N13" s="138" t="s">
        <v>68</v>
      </c>
      <c r="O13" s="138" t="s">
        <v>68</v>
      </c>
      <c r="P13" s="138" t="s">
        <v>68</v>
      </c>
      <c r="Q13" s="138" t="s">
        <v>68</v>
      </c>
      <c r="R13" s="138" t="s">
        <v>68</v>
      </c>
      <c r="S13" s="138" t="s">
        <v>68</v>
      </c>
      <c r="T13" s="138" t="s">
        <v>68</v>
      </c>
      <c r="U13" s="138" t="s">
        <v>68</v>
      </c>
      <c r="V13" s="138" t="s">
        <v>68</v>
      </c>
      <c r="W13" s="138" t="s">
        <v>68</v>
      </c>
      <c r="X13" s="138" t="s">
        <v>68</v>
      </c>
      <c r="Y13" s="138" t="s">
        <v>68</v>
      </c>
      <c r="Z13" s="138" t="s">
        <v>68</v>
      </c>
      <c r="AA13" s="138" t="s">
        <v>68</v>
      </c>
      <c r="AB13" s="138" t="s">
        <v>68</v>
      </c>
      <c r="AC13" s="138" t="s">
        <v>68</v>
      </c>
      <c r="AD13" s="138" t="s">
        <v>68</v>
      </c>
      <c r="AE13" s="138" t="s">
        <v>68</v>
      </c>
      <c r="AF13" s="138" t="s">
        <v>68</v>
      </c>
      <c r="AG13" s="139" t="s">
        <v>68</v>
      </c>
      <c r="AI13" s="94" t="s">
        <v>111</v>
      </c>
    </row>
    <row r="14" spans="1:37" ht="19" x14ac:dyDescent="0.2">
      <c r="A14" s="155" t="str">
        <f>REPORT!K4</f>
        <v>MAX. 4 OPTIONS TO SELECTION</v>
      </c>
      <c r="B14" s="156">
        <f t="shared" si="1"/>
        <v>1</v>
      </c>
      <c r="C14" s="131"/>
      <c r="D14" s="132">
        <f>IF(D$2=0,"-",AAMI!$B14)</f>
        <v>1</v>
      </c>
      <c r="E14" s="132">
        <f>IF(E$2=0,"-",ALLIANZ!$B14)</f>
        <v>1</v>
      </c>
      <c r="F14" s="132">
        <f>IF(F$2=0,"-",'BUDGET DIRECT'!$B14)</f>
        <v>1</v>
      </c>
      <c r="G14" s="132">
        <f>IF(G$2=0,"-",NRMA!$B14)</f>
        <v>1</v>
      </c>
      <c r="H14" s="132">
        <f>IF(H$2=0,"-",RAC!$B14)</f>
        <v>1</v>
      </c>
      <c r="I14" s="132">
        <f>IF(I$2=0,"-",RACV!$B14)</f>
        <v>1</v>
      </c>
      <c r="J14" s="132">
        <f>IF(J$2=0,"-",YOUI!$B14)</f>
        <v>1</v>
      </c>
      <c r="K14" s="132" t="s">
        <v>68</v>
      </c>
      <c r="L14" s="132" t="s">
        <v>68</v>
      </c>
      <c r="M14" s="132" t="s">
        <v>68</v>
      </c>
      <c r="N14" s="132" t="s">
        <v>68</v>
      </c>
      <c r="O14" s="132" t="s">
        <v>68</v>
      </c>
      <c r="P14" s="132" t="s">
        <v>68</v>
      </c>
      <c r="Q14" s="132" t="s">
        <v>68</v>
      </c>
      <c r="R14" s="132" t="s">
        <v>68</v>
      </c>
      <c r="S14" s="132" t="s">
        <v>68</v>
      </c>
      <c r="T14" s="132" t="s">
        <v>68</v>
      </c>
      <c r="U14" s="132" t="s">
        <v>68</v>
      </c>
      <c r="V14" s="132" t="s">
        <v>68</v>
      </c>
      <c r="W14" s="132" t="s">
        <v>68</v>
      </c>
      <c r="X14" s="132" t="s">
        <v>68</v>
      </c>
      <c r="Y14" s="132" t="s">
        <v>68</v>
      </c>
      <c r="Z14" s="132" t="s">
        <v>68</v>
      </c>
      <c r="AA14" s="132" t="s">
        <v>68</v>
      </c>
      <c r="AB14" s="132" t="s">
        <v>68</v>
      </c>
      <c r="AC14" s="132" t="s">
        <v>68</v>
      </c>
      <c r="AD14" s="132" t="s">
        <v>68</v>
      </c>
      <c r="AE14" s="132" t="s">
        <v>68</v>
      </c>
      <c r="AF14" s="132" t="s">
        <v>68</v>
      </c>
      <c r="AG14" s="133" t="s">
        <v>68</v>
      </c>
      <c r="AI14" s="94" t="s">
        <v>112</v>
      </c>
    </row>
    <row r="15" spans="1:37" ht="19" x14ac:dyDescent="0.2">
      <c r="A15" s="157" t="str">
        <f>REPORT!L4</f>
        <v>MAX. 2 PRE MENU MESSAGES</v>
      </c>
      <c r="B15" s="158">
        <f t="shared" si="1"/>
        <v>0.8571428571428571</v>
      </c>
      <c r="C15" s="137"/>
      <c r="D15" s="138">
        <f>IF(D$2=0,"-",AAMI!$B15)</f>
        <v>1</v>
      </c>
      <c r="E15" s="138">
        <f>IF(E$2=0,"-",ALLIANZ!$B15)</f>
        <v>1</v>
      </c>
      <c r="F15" s="138">
        <f>IF(F$2=0,"-",'BUDGET DIRECT'!$B15)</f>
        <v>1</v>
      </c>
      <c r="G15" s="138">
        <f>IF(G$2=0,"-",NRMA!$B15)</f>
        <v>1</v>
      </c>
      <c r="H15" s="138">
        <f>IF(H$2=0,"-",RAC!$B15)</f>
        <v>1</v>
      </c>
      <c r="I15" s="138">
        <f>IF(I$2=0,"-",RACV!$B15)</f>
        <v>1</v>
      </c>
      <c r="J15" s="138">
        <f>IF(J$2=0,"-",YOUI!$B15)</f>
        <v>0</v>
      </c>
      <c r="K15" s="138" t="s">
        <v>68</v>
      </c>
      <c r="L15" s="138" t="s">
        <v>68</v>
      </c>
      <c r="M15" s="138" t="s">
        <v>68</v>
      </c>
      <c r="N15" s="138" t="s">
        <v>68</v>
      </c>
      <c r="O15" s="138" t="s">
        <v>68</v>
      </c>
      <c r="P15" s="138" t="s">
        <v>68</v>
      </c>
      <c r="Q15" s="138" t="s">
        <v>68</v>
      </c>
      <c r="R15" s="138" t="s">
        <v>68</v>
      </c>
      <c r="S15" s="138" t="s">
        <v>68</v>
      </c>
      <c r="T15" s="138" t="s">
        <v>68</v>
      </c>
      <c r="U15" s="138" t="s">
        <v>68</v>
      </c>
      <c r="V15" s="138" t="s">
        <v>68</v>
      </c>
      <c r="W15" s="138" t="s">
        <v>68</v>
      </c>
      <c r="X15" s="138" t="s">
        <v>68</v>
      </c>
      <c r="Y15" s="138" t="s">
        <v>68</v>
      </c>
      <c r="Z15" s="138" t="s">
        <v>68</v>
      </c>
      <c r="AA15" s="138" t="s">
        <v>68</v>
      </c>
      <c r="AB15" s="138" t="s">
        <v>68</v>
      </c>
      <c r="AC15" s="138" t="s">
        <v>68</v>
      </c>
      <c r="AD15" s="138" t="s">
        <v>68</v>
      </c>
      <c r="AE15" s="138" t="s">
        <v>68</v>
      </c>
      <c r="AF15" s="138" t="s">
        <v>68</v>
      </c>
      <c r="AG15" s="139" t="s">
        <v>68</v>
      </c>
      <c r="AH15" s="94" t="s">
        <v>70</v>
      </c>
    </row>
    <row r="16" spans="1:37" ht="19" x14ac:dyDescent="0.2">
      <c r="A16" s="155" t="str">
        <f>REPORT!M4</f>
        <v>MAX. 2 POST MENU MESSAGES</v>
      </c>
      <c r="B16" s="156">
        <f t="shared" si="1"/>
        <v>0</v>
      </c>
      <c r="C16" s="131"/>
      <c r="D16" s="132">
        <f>IF(D$2=0,"-",AAMI!$B16)</f>
        <v>0</v>
      </c>
      <c r="E16" s="132">
        <f>IF(E$2=0,"-",ALLIANZ!$B16)</f>
        <v>0</v>
      </c>
      <c r="F16" s="132">
        <f>IF(F$2=0,"-",'BUDGET DIRECT'!$B16)</f>
        <v>0</v>
      </c>
      <c r="G16" s="132">
        <f>IF(G$2=0,"-",NRMA!$B16)</f>
        <v>0</v>
      </c>
      <c r="H16" s="132">
        <f>IF(H$2=0,"-",RAC!$B16)</f>
        <v>0</v>
      </c>
      <c r="I16" s="132">
        <f>IF(I$2=0,"-",RACV!$B16)</f>
        <v>0</v>
      </c>
      <c r="J16" s="132" t="str">
        <f>IF(J$2=0,"-",YOUI!$B16)</f>
        <v>-</v>
      </c>
      <c r="K16" s="132" t="s">
        <v>68</v>
      </c>
      <c r="L16" s="132" t="s">
        <v>68</v>
      </c>
      <c r="M16" s="132" t="s">
        <v>68</v>
      </c>
      <c r="N16" s="132" t="s">
        <v>68</v>
      </c>
      <c r="O16" s="132" t="s">
        <v>68</v>
      </c>
      <c r="P16" s="132" t="s">
        <v>68</v>
      </c>
      <c r="Q16" s="132" t="s">
        <v>68</v>
      </c>
      <c r="R16" s="132" t="s">
        <v>68</v>
      </c>
      <c r="S16" s="132" t="s">
        <v>68</v>
      </c>
      <c r="T16" s="132" t="s">
        <v>68</v>
      </c>
      <c r="U16" s="132" t="s">
        <v>68</v>
      </c>
      <c r="V16" s="132" t="s">
        <v>68</v>
      </c>
      <c r="W16" s="132" t="s">
        <v>68</v>
      </c>
      <c r="X16" s="132" t="s">
        <v>68</v>
      </c>
      <c r="Y16" s="132" t="s">
        <v>68</v>
      </c>
      <c r="Z16" s="132" t="s">
        <v>68</v>
      </c>
      <c r="AA16" s="132" t="s">
        <v>68</v>
      </c>
      <c r="AB16" s="132" t="s">
        <v>68</v>
      </c>
      <c r="AC16" s="132" t="s">
        <v>68</v>
      </c>
      <c r="AD16" s="132" t="s">
        <v>68</v>
      </c>
      <c r="AE16" s="132" t="s">
        <v>68</v>
      </c>
      <c r="AF16" s="132" t="s">
        <v>68</v>
      </c>
      <c r="AG16" s="133" t="s">
        <v>68</v>
      </c>
      <c r="AI16" s="94" t="s">
        <v>113</v>
      </c>
    </row>
    <row r="17" spans="1:36" ht="19" x14ac:dyDescent="0.2">
      <c r="A17" s="157" t="str">
        <f>REPORT!N4</f>
        <v>ADVISED WAIT TIME OR QUEUE POSITION</v>
      </c>
      <c r="B17" s="158">
        <f>IF(C$2=0,"-",IFERROR(AVERAGE(D17:AG17), "-"))</f>
        <v>0.5</v>
      </c>
      <c r="C17" s="137"/>
      <c r="D17" s="138" t="str">
        <f>IF(D$2=0,"-",AAMI!$B17)</f>
        <v>-</v>
      </c>
      <c r="E17" s="138" t="str">
        <f>IF(E$2=0,"-",ALLIANZ!$B17)</f>
        <v>-</v>
      </c>
      <c r="F17" s="138" t="str">
        <f>IF(F$2=0,"-",'BUDGET DIRECT'!$B17)</f>
        <v>-</v>
      </c>
      <c r="G17" s="138" t="str">
        <f>IF(G$2=0,"-",NRMA!$B17)</f>
        <v>-</v>
      </c>
      <c r="H17" s="138" t="str">
        <f>IF(H$2=0,"-",RAC!$B17)</f>
        <v>-</v>
      </c>
      <c r="I17" s="138">
        <f>IF(I$2=0,"-",RACV!$B17)</f>
        <v>1</v>
      </c>
      <c r="J17" s="138">
        <f>IF(J$2=0,"-",YOUI!$B17)</f>
        <v>0</v>
      </c>
      <c r="K17" s="138" t="s">
        <v>68</v>
      </c>
      <c r="L17" s="138" t="s">
        <v>68</v>
      </c>
      <c r="M17" s="138" t="s">
        <v>68</v>
      </c>
      <c r="N17" s="138" t="s">
        <v>68</v>
      </c>
      <c r="O17" s="138" t="s">
        <v>68</v>
      </c>
      <c r="P17" s="138" t="s">
        <v>68</v>
      </c>
      <c r="Q17" s="138" t="s">
        <v>68</v>
      </c>
      <c r="R17" s="138" t="s">
        <v>68</v>
      </c>
      <c r="S17" s="138" t="s">
        <v>68</v>
      </c>
      <c r="T17" s="138" t="s">
        <v>68</v>
      </c>
      <c r="U17" s="138" t="s">
        <v>68</v>
      </c>
      <c r="V17" s="138" t="s">
        <v>68</v>
      </c>
      <c r="W17" s="138" t="s">
        <v>68</v>
      </c>
      <c r="X17" s="138" t="s">
        <v>68</v>
      </c>
      <c r="Y17" s="138" t="s">
        <v>68</v>
      </c>
      <c r="Z17" s="138" t="s">
        <v>68</v>
      </c>
      <c r="AA17" s="138" t="s">
        <v>68</v>
      </c>
      <c r="AB17" s="138" t="s">
        <v>68</v>
      </c>
      <c r="AC17" s="138" t="s">
        <v>68</v>
      </c>
      <c r="AD17" s="138" t="s">
        <v>68</v>
      </c>
      <c r="AE17" s="138" t="s">
        <v>68</v>
      </c>
      <c r="AF17" s="138" t="s">
        <v>68</v>
      </c>
      <c r="AG17" s="139" t="s">
        <v>68</v>
      </c>
      <c r="AI17" s="94" t="s">
        <v>114</v>
      </c>
    </row>
    <row r="18" spans="1:36" ht="19" x14ac:dyDescent="0.2">
      <c r="A18" s="159" t="str">
        <f>REPORT!O4</f>
        <v>NO REDUNDANT MESSAGES</v>
      </c>
      <c r="B18" s="160">
        <f>IF(C$2=0,"-",AVERAGE(D18:AG18))</f>
        <v>0.8571428571428571</v>
      </c>
      <c r="C18" s="143" t="s">
        <v>70</v>
      </c>
      <c r="D18" s="161">
        <f>IF(D$2=0,"-",AAMI!$B18)</f>
        <v>1</v>
      </c>
      <c r="E18" s="161">
        <f>IF(E$2=0,"-",ALLIANZ!$B18)</f>
        <v>1</v>
      </c>
      <c r="F18" s="161">
        <f>IF(F$2=0,"-",'BUDGET DIRECT'!$B18)</f>
        <v>1</v>
      </c>
      <c r="G18" s="161">
        <f>IF(G$2=0,"-",NRMA!$B18)</f>
        <v>0</v>
      </c>
      <c r="H18" s="161">
        <f>IF(H$2=0,"-",RAC!$B18)</f>
        <v>1</v>
      </c>
      <c r="I18" s="161">
        <f>IF(I$2=0,"-",RACV!$B18)</f>
        <v>1</v>
      </c>
      <c r="J18" s="161">
        <f>IF(J$2=0,"-",YOUI!$B18)</f>
        <v>1</v>
      </c>
      <c r="K18" s="161" t="s">
        <v>68</v>
      </c>
      <c r="L18" s="161" t="s">
        <v>68</v>
      </c>
      <c r="M18" s="161" t="s">
        <v>68</v>
      </c>
      <c r="N18" s="161" t="s">
        <v>68</v>
      </c>
      <c r="O18" s="161" t="s">
        <v>68</v>
      </c>
      <c r="P18" s="161" t="s">
        <v>68</v>
      </c>
      <c r="Q18" s="161" t="s">
        <v>68</v>
      </c>
      <c r="R18" s="161" t="s">
        <v>68</v>
      </c>
      <c r="S18" s="161" t="s">
        <v>68</v>
      </c>
      <c r="T18" s="161" t="s">
        <v>68</v>
      </c>
      <c r="U18" s="161" t="s">
        <v>68</v>
      </c>
      <c r="V18" s="161" t="s">
        <v>68</v>
      </c>
      <c r="W18" s="161" t="s">
        <v>68</v>
      </c>
      <c r="X18" s="161" t="s">
        <v>68</v>
      </c>
      <c r="Y18" s="161" t="s">
        <v>68</v>
      </c>
      <c r="Z18" s="161" t="s">
        <v>68</v>
      </c>
      <c r="AA18" s="161" t="s">
        <v>68</v>
      </c>
      <c r="AB18" s="161" t="s">
        <v>68</v>
      </c>
      <c r="AC18" s="161" t="s">
        <v>68</v>
      </c>
      <c r="AD18" s="161" t="s">
        <v>68</v>
      </c>
      <c r="AE18" s="161" t="s">
        <v>68</v>
      </c>
      <c r="AF18" s="161" t="s">
        <v>68</v>
      </c>
      <c r="AG18" s="162" t="s">
        <v>68</v>
      </c>
    </row>
    <row r="19" spans="1:36" x14ac:dyDescent="0.2">
      <c r="A19" s="147"/>
      <c r="B19" s="163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1"/>
      <c r="AJ19" s="94" t="s">
        <v>70</v>
      </c>
    </row>
    <row r="20" spans="1:36" ht="21" x14ac:dyDescent="0.2">
      <c r="A20" s="123" t="s">
        <v>6</v>
      </c>
      <c r="B20" s="124">
        <f t="shared" ref="B20:B24" si="2">IF(C$2=0,"-",AVERAGE(D20:AG20))</f>
        <v>0.91666666666666674</v>
      </c>
      <c r="C20" s="164">
        <f>AJ23</f>
        <v>0.2</v>
      </c>
      <c r="D20" s="126">
        <f>IF(D$2=0,"-",AAMI!$B20)</f>
        <v>1</v>
      </c>
      <c r="E20" s="126">
        <f>IF(E$2=0,"-",ALLIANZ!$B20)</f>
        <v>1</v>
      </c>
      <c r="F20" s="126">
        <f>IF(F$2=0,"-",'BUDGET DIRECT'!$B20)</f>
        <v>1</v>
      </c>
      <c r="G20" s="126">
        <f>IF(G$2=0,"-",NRMA!$B20)</f>
        <v>1</v>
      </c>
      <c r="H20" s="126">
        <f>IF(H$2=0,"-",RAC!$B20)</f>
        <v>0.91666666666666663</v>
      </c>
      <c r="I20" s="126">
        <f>IF(I$2=0,"-",RACV!$B20)</f>
        <v>0.5</v>
      </c>
      <c r="J20" s="126">
        <f>IF(J$2=0,"-",YOUI!$B20)</f>
        <v>1</v>
      </c>
      <c r="K20" s="126" t="s">
        <v>68</v>
      </c>
      <c r="L20" s="126" t="s">
        <v>68</v>
      </c>
      <c r="M20" s="126" t="s">
        <v>68</v>
      </c>
      <c r="N20" s="126" t="s">
        <v>68</v>
      </c>
      <c r="O20" s="126" t="s">
        <v>68</v>
      </c>
      <c r="P20" s="126" t="s">
        <v>68</v>
      </c>
      <c r="Q20" s="126" t="s">
        <v>68</v>
      </c>
      <c r="R20" s="126" t="s">
        <v>68</v>
      </c>
      <c r="S20" s="126" t="s">
        <v>68</v>
      </c>
      <c r="T20" s="126" t="s">
        <v>68</v>
      </c>
      <c r="U20" s="126" t="s">
        <v>68</v>
      </c>
      <c r="V20" s="126" t="s">
        <v>68</v>
      </c>
      <c r="W20" s="126" t="s">
        <v>68</v>
      </c>
      <c r="X20" s="126" t="s">
        <v>68</v>
      </c>
      <c r="Y20" s="126" t="s">
        <v>68</v>
      </c>
      <c r="Z20" s="126" t="s">
        <v>68</v>
      </c>
      <c r="AA20" s="126" t="s">
        <v>68</v>
      </c>
      <c r="AB20" s="126" t="s">
        <v>68</v>
      </c>
      <c r="AC20" s="126" t="s">
        <v>68</v>
      </c>
      <c r="AD20" s="126" t="s">
        <v>68</v>
      </c>
      <c r="AE20" s="126" t="s">
        <v>68</v>
      </c>
      <c r="AF20" s="126" t="s">
        <v>68</v>
      </c>
      <c r="AG20" s="127" t="s">
        <v>68</v>
      </c>
      <c r="AI20" s="377" t="s">
        <v>115</v>
      </c>
      <c r="AJ20" s="378"/>
    </row>
    <row r="21" spans="1:36" ht="19" x14ac:dyDescent="0.2">
      <c r="A21" s="129" t="str">
        <f>REPORT!Q4</f>
        <v>REQUIRED OPTIONS OBVIOUS IN ALL MENUS</v>
      </c>
      <c r="B21" s="130">
        <f t="shared" si="2"/>
        <v>1</v>
      </c>
      <c r="C21" s="165" t="s">
        <v>70</v>
      </c>
      <c r="D21" s="132">
        <f>IF(D$2=0,"-",AAMI!$B21)</f>
        <v>1</v>
      </c>
      <c r="E21" s="132">
        <f>IF(E$2=0,"-",ALLIANZ!$B21)</f>
        <v>1</v>
      </c>
      <c r="F21" s="132">
        <f>IF(F$2=0,"-",'BUDGET DIRECT'!$B21)</f>
        <v>1</v>
      </c>
      <c r="G21" s="132">
        <f>IF(G$2=0,"-",NRMA!$B21)</f>
        <v>1</v>
      </c>
      <c r="H21" s="132">
        <f>IF(H$2=0,"-",RAC!$B21)</f>
        <v>1</v>
      </c>
      <c r="I21" s="132">
        <f>IF(I$2=0,"-",RACV!$B21)</f>
        <v>1</v>
      </c>
      <c r="J21" s="132">
        <f>IF(J$2=0,"-",YOUI!$B21)</f>
        <v>1</v>
      </c>
      <c r="K21" s="132" t="s">
        <v>68</v>
      </c>
      <c r="L21" s="132" t="s">
        <v>68</v>
      </c>
      <c r="M21" s="132" t="s">
        <v>68</v>
      </c>
      <c r="N21" s="132" t="s">
        <v>68</v>
      </c>
      <c r="O21" s="132" t="s">
        <v>68</v>
      </c>
      <c r="P21" s="132" t="s">
        <v>68</v>
      </c>
      <c r="Q21" s="132" t="s">
        <v>68</v>
      </c>
      <c r="R21" s="132" t="s">
        <v>68</v>
      </c>
      <c r="S21" s="132" t="s">
        <v>68</v>
      </c>
      <c r="T21" s="132" t="s">
        <v>68</v>
      </c>
      <c r="U21" s="132" t="s">
        <v>68</v>
      </c>
      <c r="V21" s="132" t="s">
        <v>68</v>
      </c>
      <c r="W21" s="132" t="s">
        <v>68</v>
      </c>
      <c r="X21" s="132" t="s">
        <v>68</v>
      </c>
      <c r="Y21" s="132" t="s">
        <v>68</v>
      </c>
      <c r="Z21" s="132" t="s">
        <v>68</v>
      </c>
      <c r="AA21" s="132" t="s">
        <v>68</v>
      </c>
      <c r="AB21" s="132" t="s">
        <v>68</v>
      </c>
      <c r="AC21" s="132" t="s">
        <v>68</v>
      </c>
      <c r="AD21" s="132" t="s">
        <v>68</v>
      </c>
      <c r="AE21" s="132" t="s">
        <v>68</v>
      </c>
      <c r="AF21" s="132" t="s">
        <v>68</v>
      </c>
      <c r="AG21" s="133" t="s">
        <v>68</v>
      </c>
      <c r="AI21" s="166" t="s">
        <v>4</v>
      </c>
      <c r="AJ21" s="167">
        <v>0.15</v>
      </c>
    </row>
    <row r="22" spans="1:36" ht="19" x14ac:dyDescent="0.2">
      <c r="A22" s="135" t="str">
        <f>REPORT!R4</f>
        <v>ACCEPTED ALL RESPONSES &amp; SELECTIONS</v>
      </c>
      <c r="B22" s="136">
        <f t="shared" si="2"/>
        <v>1</v>
      </c>
      <c r="C22" s="168" t="s">
        <v>70</v>
      </c>
      <c r="D22" s="138">
        <f>IF(D$2=0,"-",AAMI!$B22)</f>
        <v>1</v>
      </c>
      <c r="E22" s="138">
        <f>IF(E$2=0,"-",ALLIANZ!$B22)</f>
        <v>1</v>
      </c>
      <c r="F22" s="138">
        <f>IF(F$2=0,"-",'BUDGET DIRECT'!$B22)</f>
        <v>1</v>
      </c>
      <c r="G22" s="138">
        <f>IF(G$2=0,"-",NRMA!$B22)</f>
        <v>1</v>
      </c>
      <c r="H22" s="138">
        <f>IF(H$2=0,"-",RAC!$B22)</f>
        <v>1</v>
      </c>
      <c r="I22" s="138">
        <f>IF(I$2=0,"-",RACV!$B22)</f>
        <v>1</v>
      </c>
      <c r="J22" s="138">
        <f>IF(J$2=0,"-",YOUI!$B22)</f>
        <v>1</v>
      </c>
      <c r="K22" s="138" t="s">
        <v>68</v>
      </c>
      <c r="L22" s="138" t="s">
        <v>68</v>
      </c>
      <c r="M22" s="138" t="s">
        <v>68</v>
      </c>
      <c r="N22" s="138" t="s">
        <v>68</v>
      </c>
      <c r="O22" s="138" t="s">
        <v>68</v>
      </c>
      <c r="P22" s="138" t="s">
        <v>68</v>
      </c>
      <c r="Q22" s="138" t="s">
        <v>68</v>
      </c>
      <c r="R22" s="138" t="s">
        <v>68</v>
      </c>
      <c r="S22" s="138" t="s">
        <v>68</v>
      </c>
      <c r="T22" s="138" t="s">
        <v>68</v>
      </c>
      <c r="U22" s="138" t="s">
        <v>68</v>
      </c>
      <c r="V22" s="138" t="s">
        <v>68</v>
      </c>
      <c r="W22" s="138" t="s">
        <v>68</v>
      </c>
      <c r="X22" s="138" t="s">
        <v>68</v>
      </c>
      <c r="Y22" s="138" t="s">
        <v>68</v>
      </c>
      <c r="Z22" s="138" t="s">
        <v>68</v>
      </c>
      <c r="AA22" s="138" t="s">
        <v>68</v>
      </c>
      <c r="AB22" s="138" t="s">
        <v>68</v>
      </c>
      <c r="AC22" s="138" t="s">
        <v>68</v>
      </c>
      <c r="AD22" s="138" t="s">
        <v>68</v>
      </c>
      <c r="AE22" s="138" t="s">
        <v>68</v>
      </c>
      <c r="AF22" s="138" t="s">
        <v>68</v>
      </c>
      <c r="AG22" s="139" t="s">
        <v>68</v>
      </c>
      <c r="AI22" s="166" t="s">
        <v>5</v>
      </c>
      <c r="AJ22" s="167">
        <v>0.25</v>
      </c>
    </row>
    <row r="23" spans="1:36" ht="19" x14ac:dyDescent="0.2">
      <c r="A23" s="129" t="str">
        <f>REPORT!S4</f>
        <v>ALL MESSAGES RELEVANT TO SELECTIONS</v>
      </c>
      <c r="B23" s="130">
        <f t="shared" si="2"/>
        <v>0.8571428571428571</v>
      </c>
      <c r="C23" s="165" t="s">
        <v>70</v>
      </c>
      <c r="D23" s="132">
        <f>IF(D$2=0,"-",AAMI!$B23)</f>
        <v>1</v>
      </c>
      <c r="E23" s="132">
        <f>IF(E$2=0,"-",ALLIANZ!$B23)</f>
        <v>1</v>
      </c>
      <c r="F23" s="132">
        <f>IF(F$2=0,"-",'BUDGET DIRECT'!$B23)</f>
        <v>1</v>
      </c>
      <c r="G23" s="132">
        <f>IF(G$2=0,"-",NRMA!$B23)</f>
        <v>1</v>
      </c>
      <c r="H23" s="132">
        <f>IF(H$2=0,"-",RAC!$B23)</f>
        <v>1</v>
      </c>
      <c r="I23" s="132">
        <f>IF(I$2=0,"-",RACV!$B23)</f>
        <v>0</v>
      </c>
      <c r="J23" s="132">
        <f>IF(J$2=0,"-",YOUI!$B23)</f>
        <v>1</v>
      </c>
      <c r="K23" s="132" t="s">
        <v>68</v>
      </c>
      <c r="L23" s="132" t="s">
        <v>68</v>
      </c>
      <c r="M23" s="132" t="s">
        <v>68</v>
      </c>
      <c r="N23" s="132" t="s">
        <v>68</v>
      </c>
      <c r="O23" s="132" t="s">
        <v>68</v>
      </c>
      <c r="P23" s="132" t="s">
        <v>68</v>
      </c>
      <c r="Q23" s="132" t="s">
        <v>68</v>
      </c>
      <c r="R23" s="132" t="s">
        <v>68</v>
      </c>
      <c r="S23" s="132" t="s">
        <v>68</v>
      </c>
      <c r="T23" s="132" t="s">
        <v>68</v>
      </c>
      <c r="U23" s="132" t="s">
        <v>68</v>
      </c>
      <c r="V23" s="132" t="s">
        <v>68</v>
      </c>
      <c r="W23" s="132" t="s">
        <v>68</v>
      </c>
      <c r="X23" s="132" t="s">
        <v>68</v>
      </c>
      <c r="Y23" s="132" t="s">
        <v>68</v>
      </c>
      <c r="Z23" s="132" t="s">
        <v>68</v>
      </c>
      <c r="AA23" s="132" t="s">
        <v>68</v>
      </c>
      <c r="AB23" s="132" t="s">
        <v>68</v>
      </c>
      <c r="AC23" s="132" t="s">
        <v>68</v>
      </c>
      <c r="AD23" s="132" t="s">
        <v>68</v>
      </c>
      <c r="AE23" s="132" t="s">
        <v>68</v>
      </c>
      <c r="AF23" s="132" t="s">
        <v>68</v>
      </c>
      <c r="AG23" s="133" t="s">
        <v>68</v>
      </c>
      <c r="AI23" s="166" t="s">
        <v>6</v>
      </c>
      <c r="AJ23" s="167">
        <v>0.2</v>
      </c>
    </row>
    <row r="24" spans="1:36" ht="19" x14ac:dyDescent="0.2">
      <c r="A24" s="169" t="str">
        <f>REPORT!T4</f>
        <v>OBVIOUS PROGRESSION</v>
      </c>
      <c r="B24" s="170">
        <f t="shared" si="2"/>
        <v>0.80952380952380953</v>
      </c>
      <c r="C24" s="171" t="s">
        <v>70</v>
      </c>
      <c r="D24" s="172">
        <f>IF(D$2=0,"-",AAMI!$B24)</f>
        <v>1</v>
      </c>
      <c r="E24" s="172">
        <f>IF(E$2=0,"-",ALLIANZ!$B24)</f>
        <v>1</v>
      </c>
      <c r="F24" s="172">
        <f>IF(F$2=0,"-",'BUDGET DIRECT'!$B24)</f>
        <v>1</v>
      </c>
      <c r="G24" s="172">
        <f>IF(G$2=0,"-",NRMA!$B24)</f>
        <v>1</v>
      </c>
      <c r="H24" s="172">
        <f>IF(H$2=0,"-",RAC!$B24)</f>
        <v>0.66666666666666663</v>
      </c>
      <c r="I24" s="172">
        <f>IF(I$2=0,"-",RACV!$B24)</f>
        <v>0</v>
      </c>
      <c r="J24" s="172">
        <f>IF(J$2=0,"-",YOUI!$B24)</f>
        <v>1</v>
      </c>
      <c r="K24" s="172" t="s">
        <v>68</v>
      </c>
      <c r="L24" s="172" t="s">
        <v>68</v>
      </c>
      <c r="M24" s="172" t="s">
        <v>68</v>
      </c>
      <c r="N24" s="172" t="s">
        <v>68</v>
      </c>
      <c r="O24" s="172" t="s">
        <v>68</v>
      </c>
      <c r="P24" s="172" t="s">
        <v>68</v>
      </c>
      <c r="Q24" s="172" t="s">
        <v>68</v>
      </c>
      <c r="R24" s="172" t="s">
        <v>68</v>
      </c>
      <c r="S24" s="172" t="s">
        <v>68</v>
      </c>
      <c r="T24" s="172" t="s">
        <v>68</v>
      </c>
      <c r="U24" s="172" t="s">
        <v>68</v>
      </c>
      <c r="V24" s="172" t="s">
        <v>68</v>
      </c>
      <c r="W24" s="172" t="s">
        <v>68</v>
      </c>
      <c r="X24" s="172" t="s">
        <v>68</v>
      </c>
      <c r="Y24" s="172" t="s">
        <v>68</v>
      </c>
      <c r="Z24" s="172" t="s">
        <v>68</v>
      </c>
      <c r="AA24" s="172" t="s">
        <v>68</v>
      </c>
      <c r="AB24" s="172" t="s">
        <v>68</v>
      </c>
      <c r="AC24" s="172" t="s">
        <v>68</v>
      </c>
      <c r="AD24" s="172" t="s">
        <v>68</v>
      </c>
      <c r="AE24" s="172" t="s">
        <v>68</v>
      </c>
      <c r="AF24" s="172" t="s">
        <v>68</v>
      </c>
      <c r="AG24" s="173" t="s">
        <v>68</v>
      </c>
      <c r="AI24" s="166" t="s">
        <v>7</v>
      </c>
      <c r="AJ24" s="167">
        <v>0.15</v>
      </c>
    </row>
    <row r="25" spans="1:36" x14ac:dyDescent="0.2">
      <c r="A25" s="147"/>
      <c r="B25" s="163"/>
      <c r="C25" s="149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I25" s="174" t="s">
        <v>8</v>
      </c>
      <c r="AJ25" s="175">
        <v>0.25</v>
      </c>
    </row>
    <row r="26" spans="1:36" ht="21" x14ac:dyDescent="0.2">
      <c r="A26" s="123" t="s">
        <v>7</v>
      </c>
      <c r="B26" s="124">
        <f t="shared" ref="B26:B31" si="3">IF(C$2=0,"-",AVERAGE(D26:AG26))</f>
        <v>0.81904761904761902</v>
      </c>
      <c r="C26" s="164">
        <f>AJ24</f>
        <v>0.15</v>
      </c>
      <c r="D26" s="126">
        <f>IF(D$2=0,"-",AAMI!$B26)</f>
        <v>0.8</v>
      </c>
      <c r="E26" s="126">
        <f>IF(E$2=0,"-",ALLIANZ!$B26)</f>
        <v>1</v>
      </c>
      <c r="F26" s="126">
        <f>IF(F$2=0,"-",'BUDGET DIRECT'!$B26)</f>
        <v>0.8</v>
      </c>
      <c r="G26" s="126">
        <f>IF(G$2=0,"-",NRMA!$B26)</f>
        <v>0.73333333333333328</v>
      </c>
      <c r="H26" s="126">
        <f>IF(H$2=0,"-",RAC!$B26)</f>
        <v>0.6</v>
      </c>
      <c r="I26" s="126">
        <f>IF(I$2=0,"-",RACV!$B26)</f>
        <v>1</v>
      </c>
      <c r="J26" s="126">
        <f>IF(J$2=0,"-",YOUI!$B26)</f>
        <v>0.8</v>
      </c>
      <c r="K26" s="126" t="s">
        <v>68</v>
      </c>
      <c r="L26" s="126" t="s">
        <v>68</v>
      </c>
      <c r="M26" s="126" t="s">
        <v>68</v>
      </c>
      <c r="N26" s="126" t="s">
        <v>68</v>
      </c>
      <c r="O26" s="126" t="s">
        <v>68</v>
      </c>
      <c r="P26" s="126" t="s">
        <v>68</v>
      </c>
      <c r="Q26" s="126" t="s">
        <v>68</v>
      </c>
      <c r="R26" s="126" t="s">
        <v>68</v>
      </c>
      <c r="S26" s="126" t="s">
        <v>68</v>
      </c>
      <c r="T26" s="126" t="s">
        <v>68</v>
      </c>
      <c r="U26" s="126" t="s">
        <v>68</v>
      </c>
      <c r="V26" s="126" t="s">
        <v>68</v>
      </c>
      <c r="W26" s="126" t="s">
        <v>68</v>
      </c>
      <c r="X26" s="126" t="s">
        <v>68</v>
      </c>
      <c r="Y26" s="126" t="s">
        <v>68</v>
      </c>
      <c r="Z26" s="126" t="s">
        <v>68</v>
      </c>
      <c r="AA26" s="126" t="s">
        <v>68</v>
      </c>
      <c r="AB26" s="126" t="s">
        <v>68</v>
      </c>
      <c r="AC26" s="126" t="s">
        <v>68</v>
      </c>
      <c r="AD26" s="126" t="s">
        <v>68</v>
      </c>
      <c r="AE26" s="126" t="s">
        <v>68</v>
      </c>
      <c r="AF26" s="126" t="s">
        <v>68</v>
      </c>
      <c r="AG26" s="127" t="s">
        <v>68</v>
      </c>
      <c r="AJ26" s="176" t="s">
        <v>70</v>
      </c>
    </row>
    <row r="27" spans="1:36" ht="19" x14ac:dyDescent="0.2">
      <c r="A27" s="129" t="str">
        <f>REPORT!V4</f>
        <v>SINGLE VOICEOVER ARTIST</v>
      </c>
      <c r="B27" s="130">
        <f t="shared" si="3"/>
        <v>0.66666666666666663</v>
      </c>
      <c r="C27" s="165" t="s">
        <v>70</v>
      </c>
      <c r="D27" s="132">
        <f>IF(D$2=0,"-",AAMI!$B27)</f>
        <v>0</v>
      </c>
      <c r="E27" s="132">
        <f>IF(E$2=0,"-",ALLIANZ!$B27)</f>
        <v>1</v>
      </c>
      <c r="F27" s="132">
        <f>IF(F$2=0,"-",'BUDGET DIRECT'!$B27)</f>
        <v>1</v>
      </c>
      <c r="G27" s="132">
        <f>IF(G$2=0,"-",NRMA!$B27)</f>
        <v>0.66666666666666663</v>
      </c>
      <c r="H27" s="132">
        <f>IF(H$2=0,"-",RAC!$B27)</f>
        <v>0</v>
      </c>
      <c r="I27" s="132">
        <f>IF(I$2=0,"-",RACV!$B27)</f>
        <v>1</v>
      </c>
      <c r="J27" s="132">
        <f>IF(J$2=0,"-",YOUI!$B27)</f>
        <v>1</v>
      </c>
      <c r="K27" s="132" t="s">
        <v>68</v>
      </c>
      <c r="L27" s="132" t="s">
        <v>68</v>
      </c>
      <c r="M27" s="132" t="s">
        <v>68</v>
      </c>
      <c r="N27" s="132" t="s">
        <v>68</v>
      </c>
      <c r="O27" s="132" t="s">
        <v>68</v>
      </c>
      <c r="P27" s="132" t="s">
        <v>68</v>
      </c>
      <c r="Q27" s="132" t="s">
        <v>68</v>
      </c>
      <c r="R27" s="132" t="s">
        <v>68</v>
      </c>
      <c r="S27" s="132" t="s">
        <v>68</v>
      </c>
      <c r="T27" s="132" t="s">
        <v>68</v>
      </c>
      <c r="U27" s="132" t="s">
        <v>68</v>
      </c>
      <c r="V27" s="132" t="s">
        <v>68</v>
      </c>
      <c r="W27" s="132" t="s">
        <v>68</v>
      </c>
      <c r="X27" s="132" t="s">
        <v>68</v>
      </c>
      <c r="Y27" s="132" t="s">
        <v>68</v>
      </c>
      <c r="Z27" s="132" t="s">
        <v>68</v>
      </c>
      <c r="AA27" s="132" t="s">
        <v>68</v>
      </c>
      <c r="AB27" s="132" t="s">
        <v>68</v>
      </c>
      <c r="AC27" s="132" t="s">
        <v>68</v>
      </c>
      <c r="AD27" s="132" t="s">
        <v>68</v>
      </c>
      <c r="AE27" s="132" t="s">
        <v>68</v>
      </c>
      <c r="AF27" s="132" t="s">
        <v>68</v>
      </c>
      <c r="AG27" s="133" t="s">
        <v>68</v>
      </c>
    </row>
    <row r="28" spans="1:36" ht="19" x14ac:dyDescent="0.2">
      <c r="A28" s="135" t="str">
        <f>REPORT!W4</f>
        <v>NATURAL &amp; WELCOMING VOICEOVER</v>
      </c>
      <c r="B28" s="136">
        <f t="shared" si="3"/>
        <v>1</v>
      </c>
      <c r="C28" s="168" t="s">
        <v>70</v>
      </c>
      <c r="D28" s="138">
        <f>IF(D$2=0,"-",AAMI!$B28)</f>
        <v>1</v>
      </c>
      <c r="E28" s="138">
        <f>IF(E$2=0,"-",ALLIANZ!$B28)</f>
        <v>1</v>
      </c>
      <c r="F28" s="138">
        <f>IF(F$2=0,"-",'BUDGET DIRECT'!$B28)</f>
        <v>1</v>
      </c>
      <c r="G28" s="138">
        <f>IF(G$2=0,"-",NRMA!$B28)</f>
        <v>1</v>
      </c>
      <c r="H28" s="138">
        <f>IF(H$2=0,"-",RAC!$B28)</f>
        <v>1</v>
      </c>
      <c r="I28" s="138">
        <f>IF(I$2=0,"-",RACV!$B28)</f>
        <v>1</v>
      </c>
      <c r="J28" s="138">
        <f>IF(J$2=0,"-",YOUI!$B28)</f>
        <v>1</v>
      </c>
      <c r="K28" s="138" t="s">
        <v>68</v>
      </c>
      <c r="L28" s="138" t="s">
        <v>68</v>
      </c>
      <c r="M28" s="138" t="s">
        <v>68</v>
      </c>
      <c r="N28" s="138" t="s">
        <v>68</v>
      </c>
      <c r="O28" s="138" t="s">
        <v>68</v>
      </c>
      <c r="P28" s="138" t="s">
        <v>68</v>
      </c>
      <c r="Q28" s="138" t="s">
        <v>68</v>
      </c>
      <c r="R28" s="138" t="s">
        <v>68</v>
      </c>
      <c r="S28" s="138" t="s">
        <v>68</v>
      </c>
      <c r="T28" s="138" t="s">
        <v>68</v>
      </c>
      <c r="U28" s="138" t="s">
        <v>68</v>
      </c>
      <c r="V28" s="138" t="s">
        <v>68</v>
      </c>
      <c r="W28" s="138" t="s">
        <v>68</v>
      </c>
      <c r="X28" s="138" t="s">
        <v>68</v>
      </c>
      <c r="Y28" s="138" t="s">
        <v>68</v>
      </c>
      <c r="Z28" s="138" t="s">
        <v>68</v>
      </c>
      <c r="AA28" s="138" t="s">
        <v>68</v>
      </c>
      <c r="AB28" s="138" t="s">
        <v>68</v>
      </c>
      <c r="AC28" s="138" t="s">
        <v>68</v>
      </c>
      <c r="AD28" s="138" t="s">
        <v>68</v>
      </c>
      <c r="AE28" s="138" t="s">
        <v>68</v>
      </c>
      <c r="AF28" s="138" t="s">
        <v>68</v>
      </c>
      <c r="AG28" s="139" t="s">
        <v>68</v>
      </c>
    </row>
    <row r="29" spans="1:36" ht="19" x14ac:dyDescent="0.2">
      <c r="A29" s="129" t="str">
        <f>REPORT!X4</f>
        <v>PROFESSIONAL AUDIO RECORDINGS</v>
      </c>
      <c r="B29" s="130">
        <f t="shared" si="3"/>
        <v>1</v>
      </c>
      <c r="C29" s="165"/>
      <c r="D29" s="132">
        <f>IF(D$2=0,"-",AAMI!$B29)</f>
        <v>1</v>
      </c>
      <c r="E29" s="132">
        <f>IF(E$2=0,"-",ALLIANZ!$B29)</f>
        <v>1</v>
      </c>
      <c r="F29" s="132">
        <f>IF(F$2=0,"-",'BUDGET DIRECT'!$B29)</f>
        <v>1</v>
      </c>
      <c r="G29" s="132">
        <f>IF(G$2=0,"-",NRMA!$B29)</f>
        <v>1</v>
      </c>
      <c r="H29" s="132">
        <f>IF(H$2=0,"-",RAC!$B29)</f>
        <v>1</v>
      </c>
      <c r="I29" s="132">
        <f>IF(I$2=0,"-",RACV!$B29)</f>
        <v>1</v>
      </c>
      <c r="J29" s="132">
        <f>IF(J$2=0,"-",YOUI!$B29)</f>
        <v>1</v>
      </c>
      <c r="K29" s="132" t="s">
        <v>68</v>
      </c>
      <c r="L29" s="132" t="s">
        <v>68</v>
      </c>
      <c r="M29" s="132" t="s">
        <v>68</v>
      </c>
      <c r="N29" s="132" t="s">
        <v>68</v>
      </c>
      <c r="O29" s="132" t="s">
        <v>68</v>
      </c>
      <c r="P29" s="132" t="s">
        <v>68</v>
      </c>
      <c r="Q29" s="132" t="s">
        <v>68</v>
      </c>
      <c r="R29" s="132" t="s">
        <v>68</v>
      </c>
      <c r="S29" s="132" t="s">
        <v>68</v>
      </c>
      <c r="T29" s="132" t="s">
        <v>68</v>
      </c>
      <c r="U29" s="132" t="s">
        <v>68</v>
      </c>
      <c r="V29" s="132" t="s">
        <v>68</v>
      </c>
      <c r="W29" s="132" t="s">
        <v>68</v>
      </c>
      <c r="X29" s="132" t="s">
        <v>68</v>
      </c>
      <c r="Y29" s="132" t="s">
        <v>68</v>
      </c>
      <c r="Z29" s="132" t="s">
        <v>68</v>
      </c>
      <c r="AA29" s="132" t="s">
        <v>68</v>
      </c>
      <c r="AB29" s="132" t="s">
        <v>68</v>
      </c>
      <c r="AC29" s="132" t="s">
        <v>68</v>
      </c>
      <c r="AD29" s="132" t="s">
        <v>68</v>
      </c>
      <c r="AE29" s="132" t="s">
        <v>68</v>
      </c>
      <c r="AF29" s="132" t="s">
        <v>68</v>
      </c>
      <c r="AG29" s="133" t="s">
        <v>68</v>
      </c>
    </row>
    <row r="30" spans="1:36" ht="19" x14ac:dyDescent="0.2">
      <c r="A30" s="135" t="str">
        <f>REPORT!Y4</f>
        <v>CLEAR &amp; CONCISE OPTIONS</v>
      </c>
      <c r="B30" s="136">
        <f t="shared" si="3"/>
        <v>1</v>
      </c>
      <c r="C30" s="168"/>
      <c r="D30" s="138">
        <f>IF(D$2=0,"-",AAMI!$B30)</f>
        <v>1</v>
      </c>
      <c r="E30" s="138">
        <f>IF(E$2=0,"-",ALLIANZ!$B30)</f>
        <v>1</v>
      </c>
      <c r="F30" s="138">
        <f>IF(F$2=0,"-",'BUDGET DIRECT'!$B30)</f>
        <v>1</v>
      </c>
      <c r="G30" s="138">
        <f>IF(G$2=0,"-",NRMA!$B30)</f>
        <v>1</v>
      </c>
      <c r="H30" s="138">
        <f>IF(H$2=0,"-",RAC!$B30)</f>
        <v>1</v>
      </c>
      <c r="I30" s="138">
        <f>IF(I$2=0,"-",RACV!$B30)</f>
        <v>1</v>
      </c>
      <c r="J30" s="138">
        <f>IF(J$2=0,"-",YOUI!$B30)</f>
        <v>1</v>
      </c>
      <c r="K30" s="138" t="s">
        <v>68</v>
      </c>
      <c r="L30" s="138" t="s">
        <v>68</v>
      </c>
      <c r="M30" s="138" t="s">
        <v>68</v>
      </c>
      <c r="N30" s="138" t="s">
        <v>68</v>
      </c>
      <c r="O30" s="138" t="s">
        <v>68</v>
      </c>
      <c r="P30" s="138" t="s">
        <v>68</v>
      </c>
      <c r="Q30" s="138" t="s">
        <v>68</v>
      </c>
      <c r="R30" s="138" t="s">
        <v>68</v>
      </c>
      <c r="S30" s="138" t="s">
        <v>68</v>
      </c>
      <c r="T30" s="138" t="s">
        <v>68</v>
      </c>
      <c r="U30" s="138" t="s">
        <v>68</v>
      </c>
      <c r="V30" s="138" t="s">
        <v>68</v>
      </c>
      <c r="W30" s="138" t="s">
        <v>68</v>
      </c>
      <c r="X30" s="138" t="s">
        <v>68</v>
      </c>
      <c r="Y30" s="138" t="s">
        <v>68</v>
      </c>
      <c r="Z30" s="138" t="s">
        <v>68</v>
      </c>
      <c r="AA30" s="138" t="s">
        <v>68</v>
      </c>
      <c r="AB30" s="138" t="s">
        <v>68</v>
      </c>
      <c r="AC30" s="138" t="s">
        <v>68</v>
      </c>
      <c r="AD30" s="138" t="s">
        <v>68</v>
      </c>
      <c r="AE30" s="138" t="s">
        <v>68</v>
      </c>
      <c r="AF30" s="138" t="s">
        <v>68</v>
      </c>
      <c r="AG30" s="139" t="s">
        <v>68</v>
      </c>
    </row>
    <row r="31" spans="1:36" ht="19" x14ac:dyDescent="0.2">
      <c r="A31" s="141" t="str">
        <f>REPORT!Z4</f>
        <v>CLEAR &amp; CONCISE MESSAGES</v>
      </c>
      <c r="B31" s="142">
        <f t="shared" si="3"/>
        <v>0.42857142857142855</v>
      </c>
      <c r="C31" s="177" t="s">
        <v>70</v>
      </c>
      <c r="D31" s="144">
        <f>IF(D$2=0,"-",AAMI!$B31)</f>
        <v>1</v>
      </c>
      <c r="E31" s="144">
        <f>IF(E$2=0,"-",ALLIANZ!$B31)</f>
        <v>1</v>
      </c>
      <c r="F31" s="144">
        <f>IF(F$2=0,"-",'BUDGET DIRECT'!$B31)</f>
        <v>0</v>
      </c>
      <c r="G31" s="144">
        <f>IF(G$2=0,"-",NRMA!$B31)</f>
        <v>0</v>
      </c>
      <c r="H31" s="144">
        <f>IF(H$2=0,"-",RAC!$B31)</f>
        <v>0</v>
      </c>
      <c r="I31" s="144">
        <f>IF(I$2=0,"-",RACV!$B31)</f>
        <v>1</v>
      </c>
      <c r="J31" s="144">
        <f>IF(J$2=0,"-",YOUI!$B31)</f>
        <v>0</v>
      </c>
      <c r="K31" s="144" t="s">
        <v>68</v>
      </c>
      <c r="L31" s="144" t="s">
        <v>68</v>
      </c>
      <c r="M31" s="144" t="s">
        <v>68</v>
      </c>
      <c r="N31" s="144" t="s">
        <v>68</v>
      </c>
      <c r="O31" s="144" t="s">
        <v>68</v>
      </c>
      <c r="P31" s="144" t="s">
        <v>68</v>
      </c>
      <c r="Q31" s="144" t="s">
        <v>68</v>
      </c>
      <c r="R31" s="144" t="s">
        <v>68</v>
      </c>
      <c r="S31" s="144" t="s">
        <v>68</v>
      </c>
      <c r="T31" s="144" t="s">
        <v>68</v>
      </c>
      <c r="U31" s="144" t="s">
        <v>68</v>
      </c>
      <c r="V31" s="144" t="s">
        <v>68</v>
      </c>
      <c r="W31" s="144" t="s">
        <v>68</v>
      </c>
      <c r="X31" s="144" t="s">
        <v>68</v>
      </c>
      <c r="Y31" s="144" t="s">
        <v>68</v>
      </c>
      <c r="Z31" s="144" t="s">
        <v>68</v>
      </c>
      <c r="AA31" s="144" t="s">
        <v>68</v>
      </c>
      <c r="AB31" s="144" t="s">
        <v>68</v>
      </c>
      <c r="AC31" s="144" t="s">
        <v>68</v>
      </c>
      <c r="AD31" s="144" t="s">
        <v>68</v>
      </c>
      <c r="AE31" s="144" t="s">
        <v>68</v>
      </c>
      <c r="AF31" s="144" t="s">
        <v>68</v>
      </c>
      <c r="AG31" s="145" t="s">
        <v>68</v>
      </c>
    </row>
    <row r="32" spans="1:36" x14ac:dyDescent="0.2">
      <c r="A32" s="147"/>
      <c r="B32" s="163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1"/>
    </row>
    <row r="33" spans="1:35" ht="21" x14ac:dyDescent="0.2">
      <c r="A33" s="178" t="s">
        <v>8</v>
      </c>
      <c r="B33" s="153">
        <f t="shared" ref="B33:B41" si="4">IF(C$2=0,"-",AVERAGE(D33:AG33))</f>
        <v>0.6428571428571429</v>
      </c>
      <c r="C33" s="154">
        <f>AJ25</f>
        <v>0.25</v>
      </c>
      <c r="D33" s="126">
        <f>IF(D$2=0,"-",AAMI!$B33)</f>
        <v>0.70833333333333326</v>
      </c>
      <c r="E33" s="126">
        <f>IF(E$2=0,"-",ALLIANZ!$B33)</f>
        <v>0.83333333333333326</v>
      </c>
      <c r="F33" s="126">
        <f>IF(F$2=0,"-",'BUDGET DIRECT'!$B33)</f>
        <v>0.625</v>
      </c>
      <c r="G33" s="126">
        <f>IF(G$2=0,"-",NRMA!$B33)</f>
        <v>0.70833333333333326</v>
      </c>
      <c r="H33" s="126">
        <f>IF(H$2=0,"-",RAC!$B33)</f>
        <v>0.58333333333333326</v>
      </c>
      <c r="I33" s="126">
        <f>IF(I$2=0,"-",RACV!$B33)</f>
        <v>0.41666666666666663</v>
      </c>
      <c r="J33" s="126">
        <f>IF(J$2=0,"-",YOUI!$B33)</f>
        <v>0.625</v>
      </c>
      <c r="K33" s="126" t="s">
        <v>68</v>
      </c>
      <c r="L33" s="126" t="s">
        <v>68</v>
      </c>
      <c r="M33" s="126" t="s">
        <v>68</v>
      </c>
      <c r="N33" s="126" t="s">
        <v>68</v>
      </c>
      <c r="O33" s="126" t="s">
        <v>68</v>
      </c>
      <c r="P33" s="126" t="s">
        <v>68</v>
      </c>
      <c r="Q33" s="126" t="s">
        <v>68</v>
      </c>
      <c r="R33" s="126" t="s">
        <v>68</v>
      </c>
      <c r="S33" s="126" t="s">
        <v>68</v>
      </c>
      <c r="T33" s="126" t="s">
        <v>68</v>
      </c>
      <c r="U33" s="126" t="s">
        <v>68</v>
      </c>
      <c r="V33" s="126" t="s">
        <v>68</v>
      </c>
      <c r="W33" s="126" t="s">
        <v>68</v>
      </c>
      <c r="X33" s="126" t="s">
        <v>68</v>
      </c>
      <c r="Y33" s="126" t="s">
        <v>68</v>
      </c>
      <c r="Z33" s="126" t="s">
        <v>68</v>
      </c>
      <c r="AA33" s="126" t="s">
        <v>68</v>
      </c>
      <c r="AB33" s="126" t="s">
        <v>68</v>
      </c>
      <c r="AC33" s="126" t="s">
        <v>68</v>
      </c>
      <c r="AD33" s="126" t="s">
        <v>68</v>
      </c>
      <c r="AE33" s="126" t="s">
        <v>68</v>
      </c>
      <c r="AF33" s="126" t="s">
        <v>68</v>
      </c>
      <c r="AG33" s="127" t="s">
        <v>68</v>
      </c>
    </row>
    <row r="34" spans="1:35" ht="19" x14ac:dyDescent="0.2">
      <c r="A34" s="179" t="str">
        <f>REPORT!AB4</f>
        <v>NAVIGATION TIME &lt;= 30 secs</v>
      </c>
      <c r="B34" s="156">
        <f t="shared" si="4"/>
        <v>0.33333333333333331</v>
      </c>
      <c r="C34" s="131" t="s">
        <v>70</v>
      </c>
      <c r="D34" s="132">
        <f>IF(D$2=0,"-",AAMI!$B35)</f>
        <v>0</v>
      </c>
      <c r="E34" s="132">
        <f>IF(E$2=0,"-",ALLIANZ!$B35)</f>
        <v>0.66666666666666663</v>
      </c>
      <c r="F34" s="132">
        <f>IF(F$2=0,"-",'BUDGET DIRECT'!$B35)</f>
        <v>0.66666666666666663</v>
      </c>
      <c r="G34" s="132">
        <f>IF(G$2=0,"-",NRMA!$B35)</f>
        <v>0</v>
      </c>
      <c r="H34" s="132">
        <f>IF(H$2=0,"-",RAC!$B35)</f>
        <v>0</v>
      </c>
      <c r="I34" s="132">
        <f>IF(I$2=0,"-",RACV!$B35)</f>
        <v>0</v>
      </c>
      <c r="J34" s="132">
        <f>IF(J$2=0,"-",YOUI!$B35)</f>
        <v>1</v>
      </c>
      <c r="K34" s="132" t="s">
        <v>68</v>
      </c>
      <c r="L34" s="132" t="s">
        <v>68</v>
      </c>
      <c r="M34" s="132" t="s">
        <v>68</v>
      </c>
      <c r="N34" s="132" t="s">
        <v>68</v>
      </c>
      <c r="O34" s="132" t="s">
        <v>68</v>
      </c>
      <c r="P34" s="132" t="s">
        <v>68</v>
      </c>
      <c r="Q34" s="132" t="s">
        <v>68</v>
      </c>
      <c r="R34" s="132" t="s">
        <v>68</v>
      </c>
      <c r="S34" s="132" t="s">
        <v>68</v>
      </c>
      <c r="T34" s="132" t="s">
        <v>68</v>
      </c>
      <c r="U34" s="132" t="s">
        <v>68</v>
      </c>
      <c r="V34" s="132" t="s">
        <v>68</v>
      </c>
      <c r="W34" s="132" t="s">
        <v>68</v>
      </c>
      <c r="X34" s="132" t="s">
        <v>68</v>
      </c>
      <c r="Y34" s="132" t="s">
        <v>68</v>
      </c>
      <c r="Z34" s="132" t="s">
        <v>68</v>
      </c>
      <c r="AA34" s="132" t="s">
        <v>68</v>
      </c>
      <c r="AB34" s="132" t="s">
        <v>68</v>
      </c>
      <c r="AC34" s="132" t="s">
        <v>68</v>
      </c>
      <c r="AD34" s="132" t="s">
        <v>68</v>
      </c>
      <c r="AE34" s="132" t="s">
        <v>68</v>
      </c>
      <c r="AF34" s="132" t="s">
        <v>68</v>
      </c>
      <c r="AG34" s="133" t="s">
        <v>68</v>
      </c>
      <c r="AI34" s="180"/>
    </row>
    <row r="35" spans="1:35" ht="19" x14ac:dyDescent="0.2">
      <c r="A35" s="181" t="str">
        <f>REPORT!AC4</f>
        <v>NAVIGATION TIME &lt;= 1 MIN</v>
      </c>
      <c r="B35" s="158">
        <f t="shared" si="4"/>
        <v>0.76190476190476186</v>
      </c>
      <c r="C35" s="137" t="s">
        <v>70</v>
      </c>
      <c r="D35" s="138">
        <f>IF(D$2=0,"-",AAMI!$B36)</f>
        <v>0.66666666666666663</v>
      </c>
      <c r="E35" s="138">
        <f>IF(E$2=0,"-",ALLIANZ!$B36)</f>
        <v>1</v>
      </c>
      <c r="F35" s="138">
        <f>IF(F$2=0,"-",'BUDGET DIRECT'!$B36)</f>
        <v>0.66666666666666663</v>
      </c>
      <c r="G35" s="138">
        <f>IF(G$2=0,"-",NRMA!$B36)</f>
        <v>1</v>
      </c>
      <c r="H35" s="138">
        <f>IF(H$2=0,"-",RAC!$B36)</f>
        <v>1</v>
      </c>
      <c r="I35" s="138">
        <f>IF(I$2=0,"-",RACV!$B36)</f>
        <v>0</v>
      </c>
      <c r="J35" s="138">
        <f>IF(J$2=0,"-",YOUI!$B36)</f>
        <v>1</v>
      </c>
      <c r="K35" s="138" t="s">
        <v>68</v>
      </c>
      <c r="L35" s="138" t="s">
        <v>68</v>
      </c>
      <c r="M35" s="138" t="s">
        <v>68</v>
      </c>
      <c r="N35" s="138" t="s">
        <v>68</v>
      </c>
      <c r="O35" s="138" t="s">
        <v>68</v>
      </c>
      <c r="P35" s="138" t="s">
        <v>68</v>
      </c>
      <c r="Q35" s="138" t="s">
        <v>68</v>
      </c>
      <c r="R35" s="138" t="s">
        <v>68</v>
      </c>
      <c r="S35" s="138" t="s">
        <v>68</v>
      </c>
      <c r="T35" s="138" t="s">
        <v>68</v>
      </c>
      <c r="U35" s="138" t="s">
        <v>68</v>
      </c>
      <c r="V35" s="138" t="s">
        <v>68</v>
      </c>
      <c r="W35" s="138" t="s">
        <v>68</v>
      </c>
      <c r="X35" s="138" t="s">
        <v>68</v>
      </c>
      <c r="Y35" s="138" t="s">
        <v>68</v>
      </c>
      <c r="Z35" s="138" t="s">
        <v>68</v>
      </c>
      <c r="AA35" s="138" t="s">
        <v>68</v>
      </c>
      <c r="AB35" s="138" t="s">
        <v>68</v>
      </c>
      <c r="AC35" s="138" t="s">
        <v>68</v>
      </c>
      <c r="AD35" s="138" t="s">
        <v>68</v>
      </c>
      <c r="AE35" s="138" t="s">
        <v>68</v>
      </c>
      <c r="AF35" s="138" t="s">
        <v>68</v>
      </c>
      <c r="AG35" s="139" t="s">
        <v>68</v>
      </c>
    </row>
    <row r="36" spans="1:35" ht="19" x14ac:dyDescent="0.2">
      <c r="A36" s="179" t="str">
        <f>REPORT!AD4</f>
        <v>TOTAL MESSAGE TIME &lt;= 30 SECS</v>
      </c>
      <c r="B36" s="156">
        <f t="shared" si="4"/>
        <v>0</v>
      </c>
      <c r="C36" s="131"/>
      <c r="D36" s="132">
        <f>IF(D$2=0,"-",AAMI!$B34)</f>
        <v>0</v>
      </c>
      <c r="E36" s="132">
        <f>IF(E$2=0,"-",ALLIANZ!$B34)</f>
        <v>0</v>
      </c>
      <c r="F36" s="132">
        <f>IF(F$2=0,"-",'BUDGET DIRECT'!$B34)</f>
        <v>0</v>
      </c>
      <c r="G36" s="132">
        <f>IF(G$2=0,"-",NRMA!$B34)</f>
        <v>0</v>
      </c>
      <c r="H36" s="132">
        <f>IF(H$2=0,"-",RAC!$B34)</f>
        <v>0</v>
      </c>
      <c r="I36" s="132">
        <f>IF(I$2=0,"-",RACV!$B34)</f>
        <v>0</v>
      </c>
      <c r="J36" s="132">
        <f>IF(J$2=0,"-",YOUI!$B34)</f>
        <v>0</v>
      </c>
      <c r="K36" s="132" t="s">
        <v>68</v>
      </c>
      <c r="L36" s="132" t="s">
        <v>68</v>
      </c>
      <c r="M36" s="132" t="s">
        <v>68</v>
      </c>
      <c r="N36" s="132" t="s">
        <v>68</v>
      </c>
      <c r="O36" s="132" t="s">
        <v>68</v>
      </c>
      <c r="P36" s="132" t="s">
        <v>68</v>
      </c>
      <c r="Q36" s="132" t="s">
        <v>68</v>
      </c>
      <c r="R36" s="132" t="s">
        <v>68</v>
      </c>
      <c r="S36" s="132" t="s">
        <v>68</v>
      </c>
      <c r="T36" s="132" t="s">
        <v>68</v>
      </c>
      <c r="U36" s="132" t="s">
        <v>68</v>
      </c>
      <c r="V36" s="132" t="s">
        <v>68</v>
      </c>
      <c r="W36" s="132" t="s">
        <v>68</v>
      </c>
      <c r="X36" s="132" t="s">
        <v>68</v>
      </c>
      <c r="Y36" s="132" t="s">
        <v>68</v>
      </c>
      <c r="Z36" s="132" t="s">
        <v>68</v>
      </c>
      <c r="AA36" s="132" t="s">
        <v>68</v>
      </c>
      <c r="AB36" s="132" t="s">
        <v>68</v>
      </c>
      <c r="AC36" s="132" t="s">
        <v>68</v>
      </c>
      <c r="AD36" s="132" t="s">
        <v>68</v>
      </c>
      <c r="AE36" s="132" t="s">
        <v>68</v>
      </c>
      <c r="AF36" s="132" t="s">
        <v>68</v>
      </c>
      <c r="AG36" s="133" t="s">
        <v>68</v>
      </c>
      <c r="AH36" s="94" t="s">
        <v>70</v>
      </c>
    </row>
    <row r="37" spans="1:35" ht="19" x14ac:dyDescent="0.2">
      <c r="A37" s="181" t="str">
        <f>REPORT!AE4</f>
        <v>WAIT TIME &lt;= 10 SECS</v>
      </c>
      <c r="B37" s="158">
        <f t="shared" si="4"/>
        <v>0.61904761904761896</v>
      </c>
      <c r="C37" s="137"/>
      <c r="D37" s="138">
        <f>IF(D$2=0,"-",AAMI!$B37)</f>
        <v>1</v>
      </c>
      <c r="E37" s="138">
        <f>IF(E$2=0,"-",ALLIANZ!$B37)</f>
        <v>1</v>
      </c>
      <c r="F37" s="138">
        <f>IF(F$2=0,"-",'BUDGET DIRECT'!$B37)</f>
        <v>0.66666666666666663</v>
      </c>
      <c r="G37" s="138">
        <f>IF(G$2=0,"-",NRMA!$B37)</f>
        <v>0.66666666666666663</v>
      </c>
      <c r="H37" s="138">
        <f>IF(H$2=0,"-",RAC!$B37)</f>
        <v>0.66666666666666663</v>
      </c>
      <c r="I37" s="138">
        <f>IF(I$2=0,"-",RACV!$B37)</f>
        <v>0.33333333333333331</v>
      </c>
      <c r="J37" s="138">
        <f>IF(J$2=0,"-",YOUI!$B37)</f>
        <v>0</v>
      </c>
      <c r="K37" s="138" t="s">
        <v>68</v>
      </c>
      <c r="L37" s="138" t="s">
        <v>68</v>
      </c>
      <c r="M37" s="138" t="s">
        <v>68</v>
      </c>
      <c r="N37" s="138" t="s">
        <v>68</v>
      </c>
      <c r="O37" s="138" t="s">
        <v>68</v>
      </c>
      <c r="P37" s="138" t="s">
        <v>68</v>
      </c>
      <c r="Q37" s="138" t="s">
        <v>68</v>
      </c>
      <c r="R37" s="138" t="s">
        <v>68</v>
      </c>
      <c r="S37" s="138" t="s">
        <v>68</v>
      </c>
      <c r="T37" s="138" t="s">
        <v>68</v>
      </c>
      <c r="U37" s="138" t="s">
        <v>68</v>
      </c>
      <c r="V37" s="138" t="s">
        <v>68</v>
      </c>
      <c r="W37" s="138" t="s">
        <v>68</v>
      </c>
      <c r="X37" s="138" t="s">
        <v>68</v>
      </c>
      <c r="Y37" s="138" t="s">
        <v>68</v>
      </c>
      <c r="Z37" s="138" t="s">
        <v>68</v>
      </c>
      <c r="AA37" s="138" t="s">
        <v>68</v>
      </c>
      <c r="AB37" s="138" t="s">
        <v>68</v>
      </c>
      <c r="AC37" s="138" t="s">
        <v>68</v>
      </c>
      <c r="AD37" s="138" t="s">
        <v>68</v>
      </c>
      <c r="AE37" s="138" t="s">
        <v>68</v>
      </c>
      <c r="AF37" s="138" t="s">
        <v>68</v>
      </c>
      <c r="AG37" s="139" t="s">
        <v>68</v>
      </c>
    </row>
    <row r="38" spans="1:35" ht="19" x14ac:dyDescent="0.2">
      <c r="A38" s="179" t="str">
        <f>REPORT!AF4</f>
        <v>WAIT TIME &lt;= 30 SECS</v>
      </c>
      <c r="B38" s="156">
        <f t="shared" si="4"/>
        <v>0.80952380952380953</v>
      </c>
      <c r="C38" s="131"/>
      <c r="D38" s="132">
        <f>IF(D$2=0,"-",AAMI!$B38)</f>
        <v>1</v>
      </c>
      <c r="E38" s="132">
        <f>IF(E$2=0,"-",ALLIANZ!$B38)</f>
        <v>1</v>
      </c>
      <c r="F38" s="132">
        <f>IF(F$2=0,"-",'BUDGET DIRECT'!$B38)</f>
        <v>0.66666666666666663</v>
      </c>
      <c r="G38" s="132">
        <f>IF(G$2=0,"-",NRMA!$B38)</f>
        <v>1</v>
      </c>
      <c r="H38" s="132">
        <f>IF(H$2=0,"-",RAC!$B38)</f>
        <v>0.66666666666666663</v>
      </c>
      <c r="I38" s="132">
        <f>IF(I$2=0,"-",RACV!$B38)</f>
        <v>0.66666666666666663</v>
      </c>
      <c r="J38" s="132">
        <f>IF(J$2=0,"-",YOUI!$B38)</f>
        <v>0.66666666666666663</v>
      </c>
      <c r="K38" s="132" t="s">
        <v>68</v>
      </c>
      <c r="L38" s="132" t="s">
        <v>68</v>
      </c>
      <c r="M38" s="132" t="s">
        <v>68</v>
      </c>
      <c r="N38" s="132" t="s">
        <v>68</v>
      </c>
      <c r="O38" s="132" t="s">
        <v>68</v>
      </c>
      <c r="P38" s="132" t="s">
        <v>68</v>
      </c>
      <c r="Q38" s="132" t="s">
        <v>68</v>
      </c>
      <c r="R38" s="132" t="s">
        <v>68</v>
      </c>
      <c r="S38" s="132" t="s">
        <v>68</v>
      </c>
      <c r="T38" s="132" t="s">
        <v>68</v>
      </c>
      <c r="U38" s="132" t="s">
        <v>68</v>
      </c>
      <c r="V38" s="132" t="s">
        <v>68</v>
      </c>
      <c r="W38" s="132" t="s">
        <v>68</v>
      </c>
      <c r="X38" s="132" t="s">
        <v>68</v>
      </c>
      <c r="Y38" s="132" t="s">
        <v>68</v>
      </c>
      <c r="Z38" s="132" t="s">
        <v>68</v>
      </c>
      <c r="AA38" s="132" t="s">
        <v>68</v>
      </c>
      <c r="AB38" s="132" t="s">
        <v>68</v>
      </c>
      <c r="AC38" s="132" t="s">
        <v>68</v>
      </c>
      <c r="AD38" s="132" t="s">
        <v>68</v>
      </c>
      <c r="AE38" s="132" t="s">
        <v>68</v>
      </c>
      <c r="AF38" s="132" t="s">
        <v>68</v>
      </c>
      <c r="AG38" s="133" t="s">
        <v>68</v>
      </c>
    </row>
    <row r="39" spans="1:35" ht="19" x14ac:dyDescent="0.2">
      <c r="A39" s="181" t="str">
        <f>REPORT!AG4</f>
        <v>WAIT TIME &lt;= 2 MINS</v>
      </c>
      <c r="B39" s="158">
        <f t="shared" si="4"/>
        <v>0.80952380952380953</v>
      </c>
      <c r="C39" s="137"/>
      <c r="D39" s="138">
        <f>IF(D$2=0,"-",AAMI!$B39)</f>
        <v>1</v>
      </c>
      <c r="E39" s="138">
        <f>IF(E$2=0,"-",ALLIANZ!$B39)</f>
        <v>1</v>
      </c>
      <c r="F39" s="138">
        <f>IF(F$2=0,"-",'BUDGET DIRECT'!$B39)</f>
        <v>0.66666666666666663</v>
      </c>
      <c r="G39" s="138">
        <f>IF(G$2=0,"-",NRMA!$B39)</f>
        <v>1</v>
      </c>
      <c r="H39" s="138">
        <f>IF(H$2=0,"-",RAC!$B39)</f>
        <v>0.66666666666666663</v>
      </c>
      <c r="I39" s="138">
        <f>IF(I$2=0,"-",RACV!$B39)</f>
        <v>0.66666666666666663</v>
      </c>
      <c r="J39" s="138">
        <f>IF(J$2=0,"-",YOUI!$B39)</f>
        <v>0.66666666666666663</v>
      </c>
      <c r="K39" s="138" t="s">
        <v>68</v>
      </c>
      <c r="L39" s="138" t="s">
        <v>68</v>
      </c>
      <c r="M39" s="138" t="s">
        <v>68</v>
      </c>
      <c r="N39" s="138" t="s">
        <v>68</v>
      </c>
      <c r="O39" s="138" t="s">
        <v>68</v>
      </c>
      <c r="P39" s="138" t="s">
        <v>68</v>
      </c>
      <c r="Q39" s="138" t="s">
        <v>68</v>
      </c>
      <c r="R39" s="138" t="s">
        <v>68</v>
      </c>
      <c r="S39" s="138" t="s">
        <v>68</v>
      </c>
      <c r="T39" s="138" t="s">
        <v>68</v>
      </c>
      <c r="U39" s="138" t="s">
        <v>68</v>
      </c>
      <c r="V39" s="138" t="s">
        <v>68</v>
      </c>
      <c r="W39" s="138" t="s">
        <v>68</v>
      </c>
      <c r="X39" s="138" t="s">
        <v>68</v>
      </c>
      <c r="Y39" s="138" t="s">
        <v>68</v>
      </c>
      <c r="Z39" s="138" t="s">
        <v>68</v>
      </c>
      <c r="AA39" s="138" t="s">
        <v>68</v>
      </c>
      <c r="AB39" s="138" t="s">
        <v>68</v>
      </c>
      <c r="AC39" s="138" t="s">
        <v>68</v>
      </c>
      <c r="AD39" s="138" t="s">
        <v>68</v>
      </c>
      <c r="AE39" s="138" t="s">
        <v>68</v>
      </c>
      <c r="AF39" s="138" t="s">
        <v>68</v>
      </c>
      <c r="AG39" s="139" t="s">
        <v>68</v>
      </c>
    </row>
    <row r="40" spans="1:35" ht="19" x14ac:dyDescent="0.2">
      <c r="A40" s="179" t="str">
        <f>REPORT!AH4</f>
        <v>WAIT TIME &lt;= 5 MINS</v>
      </c>
      <c r="B40" s="156">
        <f t="shared" si="4"/>
        <v>0.80952380952380953</v>
      </c>
      <c r="C40" s="131" t="s">
        <v>70</v>
      </c>
      <c r="D40" s="132">
        <f>IF(D$2=0,"-",AAMI!$B40)</f>
        <v>1</v>
      </c>
      <c r="E40" s="132">
        <f>IF(E$2=0,"-",ALLIANZ!$B40)</f>
        <v>1</v>
      </c>
      <c r="F40" s="132">
        <f>IF(F$2=0,"-",'BUDGET DIRECT'!$B40)</f>
        <v>0.66666666666666663</v>
      </c>
      <c r="G40" s="132">
        <f>IF(G$2=0,"-",NRMA!$B40)</f>
        <v>1</v>
      </c>
      <c r="H40" s="132">
        <f>IF(H$2=0,"-",RAC!$B40)</f>
        <v>0.66666666666666663</v>
      </c>
      <c r="I40" s="132">
        <f>IF(I$2=0,"-",RACV!$B40)</f>
        <v>0.66666666666666663</v>
      </c>
      <c r="J40" s="132">
        <f>IF(J$2=0,"-",YOUI!$B40)</f>
        <v>0.66666666666666663</v>
      </c>
      <c r="K40" s="132" t="s">
        <v>68</v>
      </c>
      <c r="L40" s="132" t="s">
        <v>68</v>
      </c>
      <c r="M40" s="132" t="s">
        <v>68</v>
      </c>
      <c r="N40" s="132" t="s">
        <v>68</v>
      </c>
      <c r="O40" s="132" t="s">
        <v>68</v>
      </c>
      <c r="P40" s="132" t="s">
        <v>68</v>
      </c>
      <c r="Q40" s="132" t="s">
        <v>68</v>
      </c>
      <c r="R40" s="132" t="s">
        <v>68</v>
      </c>
      <c r="S40" s="132" t="s">
        <v>68</v>
      </c>
      <c r="T40" s="132" t="s">
        <v>68</v>
      </c>
      <c r="U40" s="132" t="s">
        <v>68</v>
      </c>
      <c r="V40" s="132" t="s">
        <v>68</v>
      </c>
      <c r="W40" s="132" t="s">
        <v>68</v>
      </c>
      <c r="X40" s="132" t="s">
        <v>68</v>
      </c>
      <c r="Y40" s="132" t="s">
        <v>68</v>
      </c>
      <c r="Z40" s="132" t="s">
        <v>68</v>
      </c>
      <c r="AA40" s="132" t="s">
        <v>68</v>
      </c>
      <c r="AB40" s="132" t="s">
        <v>68</v>
      </c>
      <c r="AC40" s="132" t="s">
        <v>68</v>
      </c>
      <c r="AD40" s="132" t="s">
        <v>68</v>
      </c>
      <c r="AE40" s="132" t="s">
        <v>68</v>
      </c>
      <c r="AF40" s="132" t="s">
        <v>68</v>
      </c>
      <c r="AG40" s="133" t="s">
        <v>68</v>
      </c>
      <c r="AH40" s="182"/>
    </row>
    <row r="41" spans="1:35" ht="19" x14ac:dyDescent="0.2">
      <c r="A41" s="183" t="str">
        <f>REPORT!AI4</f>
        <v>WAIT TIME &lt; 10 MINS</v>
      </c>
      <c r="B41" s="184">
        <f t="shared" si="4"/>
        <v>1</v>
      </c>
      <c r="C41" s="185" t="s">
        <v>70</v>
      </c>
      <c r="D41" s="186">
        <f>IF(D$2=0,"-",AAMI!$B41)</f>
        <v>1</v>
      </c>
      <c r="E41" s="186">
        <f>IF(E$2=0,"-",ALLIANZ!$B41)</f>
        <v>1</v>
      </c>
      <c r="F41" s="186">
        <f>IF(F$2=0,"-",'BUDGET DIRECT'!$B41)</f>
        <v>1</v>
      </c>
      <c r="G41" s="186">
        <f>IF(G$2=0,"-",NRMA!$B41)</f>
        <v>1</v>
      </c>
      <c r="H41" s="186">
        <f>IF(H$2=0,"-",RAC!$B41)</f>
        <v>1</v>
      </c>
      <c r="I41" s="186">
        <f>IF(I$2=0,"-",RACV!$B41)</f>
        <v>1</v>
      </c>
      <c r="J41" s="186">
        <f>IF(J$2=0,"-",YOUI!$B41)</f>
        <v>1</v>
      </c>
      <c r="K41" s="186" t="s">
        <v>68</v>
      </c>
      <c r="L41" s="186" t="s">
        <v>68</v>
      </c>
      <c r="M41" s="186" t="s">
        <v>68</v>
      </c>
      <c r="N41" s="186" t="s">
        <v>68</v>
      </c>
      <c r="O41" s="186" t="s">
        <v>68</v>
      </c>
      <c r="P41" s="186" t="s">
        <v>68</v>
      </c>
      <c r="Q41" s="186" t="s">
        <v>68</v>
      </c>
      <c r="R41" s="186" t="s">
        <v>68</v>
      </c>
      <c r="S41" s="186" t="s">
        <v>68</v>
      </c>
      <c r="T41" s="186" t="s">
        <v>68</v>
      </c>
      <c r="U41" s="186" t="s">
        <v>68</v>
      </c>
      <c r="V41" s="186" t="s">
        <v>68</v>
      </c>
      <c r="W41" s="186" t="s">
        <v>68</v>
      </c>
      <c r="X41" s="186" t="s">
        <v>68</v>
      </c>
      <c r="Y41" s="186" t="s">
        <v>68</v>
      </c>
      <c r="Z41" s="186" t="s">
        <v>68</v>
      </c>
      <c r="AA41" s="186" t="s">
        <v>68</v>
      </c>
      <c r="AB41" s="186" t="s">
        <v>68</v>
      </c>
      <c r="AC41" s="186" t="s">
        <v>68</v>
      </c>
      <c r="AD41" s="186" t="s">
        <v>68</v>
      </c>
      <c r="AE41" s="186" t="s">
        <v>68</v>
      </c>
      <c r="AF41" s="186" t="s">
        <v>68</v>
      </c>
      <c r="AG41" s="187" t="s">
        <v>68</v>
      </c>
    </row>
    <row r="42" spans="1:35" x14ac:dyDescent="0.2">
      <c r="A42" s="188"/>
      <c r="B42" s="189" t="s">
        <v>70</v>
      </c>
      <c r="C42" s="18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  <c r="AH42" s="190"/>
    </row>
    <row r="43" spans="1:35" ht="21" x14ac:dyDescent="0.2">
      <c r="A43" s="191" t="str">
        <f>REPORT!AK4</f>
        <v>OVERALL % ACCESS DEDUCTIONS</v>
      </c>
      <c r="B43" s="192">
        <f t="shared" ref="B43:B52" si="5">IF(C$2=0,"-",AVERAGE(D43:AG43))</f>
        <v>0.19047619047619047</v>
      </c>
      <c r="C43" s="193" t="s">
        <v>116</v>
      </c>
      <c r="D43" s="194">
        <f>IF(D$2=0,"-",AAMI!$B43)</f>
        <v>0</v>
      </c>
      <c r="E43" s="194">
        <f>IF(E$2=0,"-",ALLIANZ!$B43)</f>
        <v>0</v>
      </c>
      <c r="F43" s="194">
        <f>IF(F$2=0,"-",'BUDGET DIRECT'!$B43)</f>
        <v>0.66666666666666663</v>
      </c>
      <c r="G43" s="194">
        <f>IF(G$2=0,"-",NRMA!$B43)</f>
        <v>0</v>
      </c>
      <c r="H43" s="194">
        <f>IF(H$2=0,"-",$BH43)</f>
        <v>0</v>
      </c>
      <c r="I43" s="194">
        <f>IF(I$2=0,"-",RACV!$B43)</f>
        <v>0.33333333333333331</v>
      </c>
      <c r="J43" s="194">
        <f>IF(J$2=0,"-",YOUI!$B43)</f>
        <v>0.33333333333333331</v>
      </c>
      <c r="K43" s="195" t="s">
        <v>68</v>
      </c>
      <c r="L43" s="195" t="s">
        <v>68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 t="s">
        <v>68</v>
      </c>
      <c r="S43" s="195" t="s">
        <v>68</v>
      </c>
      <c r="T43" s="195" t="s">
        <v>68</v>
      </c>
      <c r="U43" s="195" t="s">
        <v>68</v>
      </c>
      <c r="V43" s="195" t="s">
        <v>68</v>
      </c>
      <c r="W43" s="195" t="s">
        <v>68</v>
      </c>
      <c r="X43" s="195" t="s">
        <v>68</v>
      </c>
      <c r="Y43" s="195" t="s">
        <v>68</v>
      </c>
      <c r="Z43" s="195" t="s">
        <v>68</v>
      </c>
      <c r="AA43" s="195" t="s">
        <v>68</v>
      </c>
      <c r="AB43" s="195" t="s">
        <v>68</v>
      </c>
      <c r="AC43" s="195" t="s">
        <v>68</v>
      </c>
      <c r="AD43" s="195" t="s">
        <v>68</v>
      </c>
      <c r="AE43" s="195" t="s">
        <v>68</v>
      </c>
      <c r="AF43" s="195" t="s">
        <v>68</v>
      </c>
      <c r="AG43" s="196" t="s">
        <v>68</v>
      </c>
    </row>
    <row r="44" spans="1:35" ht="19" x14ac:dyDescent="0.2">
      <c r="A44" s="179" t="str">
        <f>REPORT!AL4</f>
        <v>NO ACCOUNT ID REQUEST OPTION</v>
      </c>
      <c r="B44" s="156">
        <f t="shared" si="5"/>
        <v>0</v>
      </c>
      <c r="C44" s="197">
        <v>-0.1</v>
      </c>
      <c r="D44" s="198">
        <f>IF(D$2=0,"-",AAMI!$B44)</f>
        <v>0</v>
      </c>
      <c r="E44" s="198">
        <f>IF(E$2=0,"-",ALLIANZ!$B44)</f>
        <v>0</v>
      </c>
      <c r="F44" s="198">
        <f>IF(F$2=0,"-",'BUDGET DIRECT'!$B44)</f>
        <v>0</v>
      </c>
      <c r="G44" s="198">
        <f>IF(G$2=0,"-",NRMA!$B44)</f>
        <v>0</v>
      </c>
      <c r="H44" s="198">
        <f>IF(H$2=0,"-",RAC!$B44)</f>
        <v>0</v>
      </c>
      <c r="I44" s="198">
        <f>IF(I$2=0,"-",RACV!$B44)</f>
        <v>0</v>
      </c>
      <c r="J44" s="198">
        <f>IF(J$2=0,"-",YOUI!$B44)</f>
        <v>0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8" t="s">
        <v>68</v>
      </c>
      <c r="T44" s="198" t="s">
        <v>68</v>
      </c>
      <c r="U44" s="198" t="s">
        <v>68</v>
      </c>
      <c r="V44" s="198" t="s">
        <v>68</v>
      </c>
      <c r="W44" s="198" t="s">
        <v>68</v>
      </c>
      <c r="X44" s="198" t="s">
        <v>68</v>
      </c>
      <c r="Y44" s="198" t="s">
        <v>68</v>
      </c>
      <c r="Z44" s="198" t="s">
        <v>68</v>
      </c>
      <c r="AA44" s="198" t="s">
        <v>68</v>
      </c>
      <c r="AB44" s="198" t="s">
        <v>68</v>
      </c>
      <c r="AC44" s="198" t="s">
        <v>68</v>
      </c>
      <c r="AD44" s="198" t="s">
        <v>68</v>
      </c>
      <c r="AE44" s="198" t="s">
        <v>68</v>
      </c>
      <c r="AF44" s="198" t="s">
        <v>68</v>
      </c>
      <c r="AG44" s="199" t="s">
        <v>68</v>
      </c>
    </row>
    <row r="45" spans="1:35" ht="19" x14ac:dyDescent="0.2">
      <c r="A45" s="181" t="str">
        <f>REPORT!AM4</f>
        <v>MAJOR RECORDING GLITCHES</v>
      </c>
      <c r="B45" s="158">
        <f t="shared" si="5"/>
        <v>0</v>
      </c>
      <c r="C45" s="200">
        <v>-0.3</v>
      </c>
      <c r="D45" s="138">
        <f>IF(D$2=0,"-",AAMI!$B45)</f>
        <v>0</v>
      </c>
      <c r="E45" s="138">
        <f>IF(E$2=0,"-",ALLIANZ!$B45)</f>
        <v>0</v>
      </c>
      <c r="F45" s="138">
        <f>IF(F$2=0,"-",'BUDGET DIRECT'!$B45)</f>
        <v>0</v>
      </c>
      <c r="G45" s="138">
        <f>IF(G$2=0,"-",NRMA!$B45)</f>
        <v>0</v>
      </c>
      <c r="H45" s="138">
        <f>IF(H$2=0,"-",RAC!$B45)</f>
        <v>0</v>
      </c>
      <c r="I45" s="138">
        <f>IF(I$2=0,"-",RACV!$B45)</f>
        <v>0</v>
      </c>
      <c r="J45" s="138">
        <f>IF(J$2=0,"-",YOUI!$B45)</f>
        <v>0</v>
      </c>
      <c r="K45" s="138" t="s">
        <v>68</v>
      </c>
      <c r="L45" s="138" t="s">
        <v>68</v>
      </c>
      <c r="M45" s="138" t="s">
        <v>68</v>
      </c>
      <c r="N45" s="138" t="s">
        <v>68</v>
      </c>
      <c r="O45" s="138" t="s">
        <v>68</v>
      </c>
      <c r="P45" s="138" t="s">
        <v>68</v>
      </c>
      <c r="Q45" s="138" t="s">
        <v>68</v>
      </c>
      <c r="R45" s="138" t="s">
        <v>68</v>
      </c>
      <c r="S45" s="138" t="s">
        <v>68</v>
      </c>
      <c r="T45" s="138" t="s">
        <v>68</v>
      </c>
      <c r="U45" s="138" t="s">
        <v>68</v>
      </c>
      <c r="V45" s="138" t="s">
        <v>68</v>
      </c>
      <c r="W45" s="138" t="s">
        <v>68</v>
      </c>
      <c r="X45" s="138" t="s">
        <v>68</v>
      </c>
      <c r="Y45" s="138" t="s">
        <v>68</v>
      </c>
      <c r="Z45" s="138" t="s">
        <v>68</v>
      </c>
      <c r="AA45" s="138" t="s">
        <v>68</v>
      </c>
      <c r="AB45" s="138" t="s">
        <v>68</v>
      </c>
      <c r="AC45" s="138" t="s">
        <v>68</v>
      </c>
      <c r="AD45" s="138" t="s">
        <v>68</v>
      </c>
      <c r="AE45" s="138" t="s">
        <v>68</v>
      </c>
      <c r="AF45" s="138" t="s">
        <v>68</v>
      </c>
      <c r="AG45" s="139" t="s">
        <v>68</v>
      </c>
      <c r="AI45" s="94" t="s">
        <v>70</v>
      </c>
    </row>
    <row r="46" spans="1:35" ht="19" x14ac:dyDescent="0.2">
      <c r="A46" s="179" t="str">
        <f>REPORT!AN4</f>
        <v>VOICE OR SELECTION REJECTIONS</v>
      </c>
      <c r="B46" s="156">
        <f t="shared" si="5"/>
        <v>0</v>
      </c>
      <c r="C46" s="201">
        <v>-0.2</v>
      </c>
      <c r="D46" s="132">
        <f>IF(D$2=0,"-",AAMI!$B46)</f>
        <v>0</v>
      </c>
      <c r="E46" s="132">
        <f>IF(E$2=0,"-",ALLIANZ!$B46)</f>
        <v>0</v>
      </c>
      <c r="F46" s="132">
        <f>IF(F$2=0,"-",'BUDGET DIRECT'!$B46)</f>
        <v>0</v>
      </c>
      <c r="G46" s="132">
        <f>IF(G$2=0,"-",NRMA!$B46)</f>
        <v>0</v>
      </c>
      <c r="H46" s="132">
        <f>IF(H$2=0,"-",RAC!$B46)</f>
        <v>0</v>
      </c>
      <c r="I46" s="132">
        <f>IF(I$2=0,"-",RACV!$B46)</f>
        <v>0</v>
      </c>
      <c r="J46" s="132">
        <f>IF(J$2=0,"-",YOUI!$B46)</f>
        <v>0</v>
      </c>
      <c r="K46" s="132" t="s">
        <v>68</v>
      </c>
      <c r="L46" s="132" t="s">
        <v>68</v>
      </c>
      <c r="M46" s="132" t="s">
        <v>68</v>
      </c>
      <c r="N46" s="132" t="s">
        <v>68</v>
      </c>
      <c r="O46" s="132" t="s">
        <v>68</v>
      </c>
      <c r="P46" s="132" t="s">
        <v>68</v>
      </c>
      <c r="Q46" s="132" t="s">
        <v>68</v>
      </c>
      <c r="R46" s="132" t="s">
        <v>68</v>
      </c>
      <c r="S46" s="132" t="s">
        <v>68</v>
      </c>
      <c r="T46" s="132" t="s">
        <v>68</v>
      </c>
      <c r="U46" s="132" t="s">
        <v>68</v>
      </c>
      <c r="V46" s="132" t="s">
        <v>68</v>
      </c>
      <c r="W46" s="132" t="s">
        <v>68</v>
      </c>
      <c r="X46" s="132" t="s">
        <v>68</v>
      </c>
      <c r="Y46" s="132" t="s">
        <v>68</v>
      </c>
      <c r="Z46" s="132" t="s">
        <v>68</v>
      </c>
      <c r="AA46" s="132" t="s">
        <v>68</v>
      </c>
      <c r="AB46" s="132" t="s">
        <v>68</v>
      </c>
      <c r="AC46" s="132" t="s">
        <v>68</v>
      </c>
      <c r="AD46" s="132" t="s">
        <v>68</v>
      </c>
      <c r="AE46" s="132" t="s">
        <v>68</v>
      </c>
      <c r="AF46" s="132" t="s">
        <v>68</v>
      </c>
      <c r="AG46" s="133" t="s">
        <v>68</v>
      </c>
    </row>
    <row r="47" spans="1:35" ht="19" x14ac:dyDescent="0.2">
      <c r="A47" s="181" t="str">
        <f>REPORT!AO4</f>
        <v>REPEATED MENU OPTIONS OR RECORDINGS</v>
      </c>
      <c r="B47" s="158">
        <f t="shared" si="5"/>
        <v>9.5238095238095233E-2</v>
      </c>
      <c r="C47" s="200">
        <v>-0.2</v>
      </c>
      <c r="D47" s="138">
        <f>IF(D$2=0,"-",AAMI!$B47)</f>
        <v>0</v>
      </c>
      <c r="E47" s="138">
        <f>IF(E$2=0,"-",ALLIANZ!$B47)</f>
        <v>0</v>
      </c>
      <c r="F47" s="138">
        <f>IF(F$2=0,"-",'BUDGET DIRECT'!$B47)</f>
        <v>0.33333333333333331</v>
      </c>
      <c r="G47" s="138">
        <f>IF(G$2=0,"-",NRMA!$B47)</f>
        <v>0</v>
      </c>
      <c r="H47" s="138">
        <f>IF(H$2=0,"-",RAC!$B47)</f>
        <v>0</v>
      </c>
      <c r="I47" s="138">
        <f>IF(I$2=0,"-",RACV!$B47)</f>
        <v>0</v>
      </c>
      <c r="J47" s="138">
        <f>IF(J$2=0,"-",YOUI!$B47)</f>
        <v>0.33333333333333331</v>
      </c>
      <c r="K47" s="138" t="s">
        <v>68</v>
      </c>
      <c r="L47" s="138" t="s">
        <v>68</v>
      </c>
      <c r="M47" s="138" t="s">
        <v>68</v>
      </c>
      <c r="N47" s="138" t="s">
        <v>68</v>
      </c>
      <c r="O47" s="138" t="s">
        <v>68</v>
      </c>
      <c r="P47" s="138" t="s">
        <v>68</v>
      </c>
      <c r="Q47" s="138" t="s">
        <v>68</v>
      </c>
      <c r="R47" s="138" t="s">
        <v>68</v>
      </c>
      <c r="S47" s="138" t="s">
        <v>68</v>
      </c>
      <c r="T47" s="138" t="s">
        <v>68</v>
      </c>
      <c r="U47" s="138" t="s">
        <v>68</v>
      </c>
      <c r="V47" s="138" t="s">
        <v>68</v>
      </c>
      <c r="W47" s="138" t="s">
        <v>68</v>
      </c>
      <c r="X47" s="138" t="s">
        <v>68</v>
      </c>
      <c r="Y47" s="138" t="s">
        <v>68</v>
      </c>
      <c r="Z47" s="138" t="s">
        <v>68</v>
      </c>
      <c r="AA47" s="138" t="s">
        <v>68</v>
      </c>
      <c r="AB47" s="138" t="s">
        <v>68</v>
      </c>
      <c r="AC47" s="138" t="s">
        <v>68</v>
      </c>
      <c r="AD47" s="138" t="s">
        <v>68</v>
      </c>
      <c r="AE47" s="138" t="s">
        <v>68</v>
      </c>
      <c r="AF47" s="138" t="s">
        <v>68</v>
      </c>
      <c r="AG47" s="139" t="s">
        <v>68</v>
      </c>
    </row>
    <row r="48" spans="1:35" ht="19" x14ac:dyDescent="0.2">
      <c r="A48" s="179" t="str">
        <f>REPORT!AP4</f>
        <v>PERSISTENT PUSH TO ONLINE CHANNELS</v>
      </c>
      <c r="B48" s="156">
        <f t="shared" si="5"/>
        <v>0</v>
      </c>
      <c r="C48" s="201">
        <v>-0.2</v>
      </c>
      <c r="D48" s="132">
        <f>IF(D$2=0,"-",AAMI!$B48)</f>
        <v>0</v>
      </c>
      <c r="E48" s="132">
        <f>IF(E$2=0,"-",ALLIANZ!$B48)</f>
        <v>0</v>
      </c>
      <c r="F48" s="132">
        <f>IF(F$2=0,"-",'BUDGET DIRECT'!$B48)</f>
        <v>0</v>
      </c>
      <c r="G48" s="132">
        <f>IF(G$2=0,"-",NRMA!$B48)</f>
        <v>0</v>
      </c>
      <c r="H48" s="132">
        <f>IF(H$2=0,"-",RAC!$B48)</f>
        <v>0</v>
      </c>
      <c r="I48" s="132">
        <f>IF(I$2=0,"-",RACV!$B48)</f>
        <v>0</v>
      </c>
      <c r="J48" s="132">
        <f>IF(J$2=0,"-",YOUI!$B48)</f>
        <v>0</v>
      </c>
      <c r="K48" s="132" t="s">
        <v>68</v>
      </c>
      <c r="L48" s="132" t="s">
        <v>68</v>
      </c>
      <c r="M48" s="132" t="s">
        <v>68</v>
      </c>
      <c r="N48" s="132" t="s">
        <v>68</v>
      </c>
      <c r="O48" s="132" t="s">
        <v>68</v>
      </c>
      <c r="P48" s="132" t="s">
        <v>68</v>
      </c>
      <c r="Q48" s="132" t="s">
        <v>68</v>
      </c>
      <c r="R48" s="132" t="s">
        <v>68</v>
      </c>
      <c r="S48" s="132" t="s">
        <v>68</v>
      </c>
      <c r="T48" s="132" t="s">
        <v>68</v>
      </c>
      <c r="U48" s="132" t="s">
        <v>68</v>
      </c>
      <c r="V48" s="132" t="s">
        <v>68</v>
      </c>
      <c r="W48" s="132" t="s">
        <v>68</v>
      </c>
      <c r="X48" s="132" t="s">
        <v>68</v>
      </c>
      <c r="Y48" s="132" t="s">
        <v>68</v>
      </c>
      <c r="Z48" s="132" t="s">
        <v>68</v>
      </c>
      <c r="AA48" s="132" t="s">
        <v>68</v>
      </c>
      <c r="AB48" s="132" t="s">
        <v>68</v>
      </c>
      <c r="AC48" s="132" t="s">
        <v>68</v>
      </c>
      <c r="AD48" s="132" t="s">
        <v>68</v>
      </c>
      <c r="AE48" s="132" t="s">
        <v>68</v>
      </c>
      <c r="AF48" s="132" t="s">
        <v>68</v>
      </c>
      <c r="AG48" s="133" t="s">
        <v>68</v>
      </c>
    </row>
    <row r="49" spans="1:35" ht="19" x14ac:dyDescent="0.2">
      <c r="A49" s="181" t="str">
        <f>REPORT!AQ4</f>
        <v>EXCESSIVE QUEUE MESSAGING (repeats 0-30 secs)</v>
      </c>
      <c r="B49" s="158">
        <f t="shared" si="5"/>
        <v>0</v>
      </c>
      <c r="C49" s="200">
        <v>-0.2</v>
      </c>
      <c r="D49" s="138">
        <f>IF(D$2=0,"-",AAMI!$B49)</f>
        <v>0</v>
      </c>
      <c r="E49" s="138">
        <f>IF(E$2=0,"-",ALLIANZ!$B49)</f>
        <v>0</v>
      </c>
      <c r="F49" s="138">
        <f>IF(F$2=0,"-",'BUDGET DIRECT'!$B49)</f>
        <v>0</v>
      </c>
      <c r="G49" s="138">
        <f>IF(G$2=0,"-",NRMA!$B49)</f>
        <v>0</v>
      </c>
      <c r="H49" s="138">
        <f>IF(H$2=0,"-",RAC!$B49)</f>
        <v>0</v>
      </c>
      <c r="I49" s="138">
        <f>IF(I$2=0,"-",RACV!$B49)</f>
        <v>0</v>
      </c>
      <c r="J49" s="138">
        <f>IF(J$2=0,"-",YOUI!$B49)</f>
        <v>0</v>
      </c>
      <c r="K49" s="138" t="s">
        <v>68</v>
      </c>
      <c r="L49" s="138" t="s">
        <v>68</v>
      </c>
      <c r="M49" s="138" t="s">
        <v>68</v>
      </c>
      <c r="N49" s="138" t="s">
        <v>68</v>
      </c>
      <c r="O49" s="138" t="s">
        <v>68</v>
      </c>
      <c r="P49" s="138" t="s">
        <v>68</v>
      </c>
      <c r="Q49" s="138" t="s">
        <v>68</v>
      </c>
      <c r="R49" s="138" t="s">
        <v>68</v>
      </c>
      <c r="S49" s="138" t="s">
        <v>68</v>
      </c>
      <c r="T49" s="138" t="s">
        <v>68</v>
      </c>
      <c r="U49" s="138" t="s">
        <v>68</v>
      </c>
      <c r="V49" s="138" t="s">
        <v>68</v>
      </c>
      <c r="W49" s="138" t="s">
        <v>68</v>
      </c>
      <c r="X49" s="138" t="s">
        <v>68</v>
      </c>
      <c r="Y49" s="138" t="s">
        <v>68</v>
      </c>
      <c r="Z49" s="138" t="s">
        <v>68</v>
      </c>
      <c r="AA49" s="138" t="s">
        <v>68</v>
      </c>
      <c r="AB49" s="138" t="s">
        <v>68</v>
      </c>
      <c r="AC49" s="138" t="s">
        <v>68</v>
      </c>
      <c r="AD49" s="138" t="s">
        <v>68</v>
      </c>
      <c r="AE49" s="138" t="s">
        <v>68</v>
      </c>
      <c r="AF49" s="138" t="s">
        <v>68</v>
      </c>
      <c r="AG49" s="139" t="s">
        <v>68</v>
      </c>
    </row>
    <row r="50" spans="1:35" ht="19" x14ac:dyDescent="0.2">
      <c r="A50" s="179" t="str">
        <f>REPORT!AR4</f>
        <v>EXCESSIVE QUEUE MESSAGING (repeats 30-60 secs)</v>
      </c>
      <c r="B50" s="156">
        <f t="shared" si="5"/>
        <v>0.14285714285714285</v>
      </c>
      <c r="C50" s="201">
        <v>-0.1</v>
      </c>
      <c r="D50" s="132">
        <f>IF(D$2=0,"-",AAMI!$B50)</f>
        <v>0</v>
      </c>
      <c r="E50" s="132">
        <f>IF(E$2=0,"-",ALLIANZ!$B50)</f>
        <v>0</v>
      </c>
      <c r="F50" s="132">
        <f>IF(F$2=0,"-",'BUDGET DIRECT'!$B50)</f>
        <v>0.33333333333333331</v>
      </c>
      <c r="G50" s="132">
        <f>IF(G$2=0,"-",NRMA!$B50)</f>
        <v>0</v>
      </c>
      <c r="H50" s="132">
        <f>IF(H$2=0,"-",RAC!$B50)</f>
        <v>0</v>
      </c>
      <c r="I50" s="132">
        <f>IF(I$2=0,"-",RACV!$B50)</f>
        <v>0.33333333333333331</v>
      </c>
      <c r="J50" s="132">
        <f>IF(J$2=0,"-",YOUI!$B50)</f>
        <v>0.33333333333333331</v>
      </c>
      <c r="K50" s="132" t="s">
        <v>68</v>
      </c>
      <c r="L50" s="132" t="s">
        <v>68</v>
      </c>
      <c r="M50" s="132" t="s">
        <v>68</v>
      </c>
      <c r="N50" s="132" t="s">
        <v>68</v>
      </c>
      <c r="O50" s="132" t="s">
        <v>68</v>
      </c>
      <c r="P50" s="132" t="s">
        <v>68</v>
      </c>
      <c r="Q50" s="132" t="s">
        <v>68</v>
      </c>
      <c r="R50" s="132" t="s">
        <v>68</v>
      </c>
      <c r="S50" s="132" t="s">
        <v>68</v>
      </c>
      <c r="T50" s="132" t="s">
        <v>68</v>
      </c>
      <c r="U50" s="132" t="s">
        <v>68</v>
      </c>
      <c r="V50" s="132" t="s">
        <v>68</v>
      </c>
      <c r="W50" s="132" t="s">
        <v>68</v>
      </c>
      <c r="X50" s="132" t="s">
        <v>68</v>
      </c>
      <c r="Y50" s="132" t="s">
        <v>68</v>
      </c>
      <c r="Z50" s="132" t="s">
        <v>68</v>
      </c>
      <c r="AA50" s="132" t="s">
        <v>68</v>
      </c>
      <c r="AB50" s="132" t="s">
        <v>68</v>
      </c>
      <c r="AC50" s="132" t="s">
        <v>68</v>
      </c>
      <c r="AD50" s="132" t="s">
        <v>68</v>
      </c>
      <c r="AE50" s="132" t="s">
        <v>68</v>
      </c>
      <c r="AF50" s="132" t="s">
        <v>68</v>
      </c>
      <c r="AG50" s="133" t="s">
        <v>68</v>
      </c>
    </row>
    <row r="51" spans="1:35" ht="19" x14ac:dyDescent="0.2">
      <c r="A51" s="202" t="str">
        <f>REPORT!AS4</f>
        <v>NOT ANSWERED IN TIME</v>
      </c>
      <c r="B51" s="203">
        <f t="shared" si="5"/>
        <v>4.7619047619047616E-2</v>
      </c>
      <c r="C51" s="204">
        <v>-0.5</v>
      </c>
      <c r="D51" s="205">
        <f>IF(D$2=0,"-",AAMI!$B51)</f>
        <v>0</v>
      </c>
      <c r="E51" s="205">
        <f>IF(E$2=0,"-",ALLIANZ!$B51)</f>
        <v>0</v>
      </c>
      <c r="F51" s="205">
        <f>IF(F$2=0,"-",'BUDGET DIRECT'!$B51)</f>
        <v>0</v>
      </c>
      <c r="G51" s="205">
        <f>IF(G$2=0,"-",NRMA!$B51)</f>
        <v>0</v>
      </c>
      <c r="H51" s="205">
        <f>IF(H$2=0,"-",RAC!$B51)</f>
        <v>0</v>
      </c>
      <c r="I51" s="205">
        <f>IF(I$2=0,"-",RACV!$B51)</f>
        <v>0.33333333333333331</v>
      </c>
      <c r="J51" s="205">
        <f>IF(J$2=0,"-",YOUI!$B51)</f>
        <v>0</v>
      </c>
      <c r="K51" s="205" t="s">
        <v>68</v>
      </c>
      <c r="L51" s="205" t="s">
        <v>68</v>
      </c>
      <c r="M51" s="205" t="s">
        <v>68</v>
      </c>
      <c r="N51" s="205" t="s">
        <v>68</v>
      </c>
      <c r="O51" s="205" t="s">
        <v>68</v>
      </c>
      <c r="P51" s="205" t="s">
        <v>68</v>
      </c>
      <c r="Q51" s="205" t="s">
        <v>68</v>
      </c>
      <c r="R51" s="205" t="s">
        <v>68</v>
      </c>
      <c r="S51" s="205" t="s">
        <v>68</v>
      </c>
      <c r="T51" s="205" t="s">
        <v>68</v>
      </c>
      <c r="U51" s="205" t="s">
        <v>68</v>
      </c>
      <c r="V51" s="205" t="s">
        <v>68</v>
      </c>
      <c r="W51" s="205" t="s">
        <v>68</v>
      </c>
      <c r="X51" s="205" t="s">
        <v>68</v>
      </c>
      <c r="Y51" s="205" t="s">
        <v>68</v>
      </c>
      <c r="Z51" s="205" t="s">
        <v>68</v>
      </c>
      <c r="AA51" s="205" t="s">
        <v>68</v>
      </c>
      <c r="AB51" s="205" t="s">
        <v>68</v>
      </c>
      <c r="AC51" s="205" t="s">
        <v>68</v>
      </c>
      <c r="AD51" s="205" t="s">
        <v>68</v>
      </c>
      <c r="AE51" s="205" t="s">
        <v>68</v>
      </c>
      <c r="AF51" s="205" t="s">
        <v>68</v>
      </c>
      <c r="AG51" s="206" t="s">
        <v>68</v>
      </c>
    </row>
    <row r="52" spans="1:35" ht="19" x14ac:dyDescent="0.2">
      <c r="A52" s="207" t="str">
        <f>REPORT!AT4</f>
        <v>FORCED ABANDONMENT</v>
      </c>
      <c r="B52" s="208">
        <f t="shared" si="5"/>
        <v>0</v>
      </c>
      <c r="C52" s="209" t="s">
        <v>117</v>
      </c>
      <c r="D52" s="210">
        <f>IF(D$2=0,"-",AAMI!$B52)</f>
        <v>0</v>
      </c>
      <c r="E52" s="210">
        <f>IF(E$2=0,"-",ALLIANZ!$B52)</f>
        <v>0</v>
      </c>
      <c r="F52" s="210">
        <f>IF(F$2=0,"-",'BUDGET DIRECT'!$B52)</f>
        <v>0</v>
      </c>
      <c r="G52" s="210">
        <f>IF(G$2=0,"-",NRMA!$B52)</f>
        <v>0</v>
      </c>
      <c r="H52" s="210">
        <f>IF(H$2=0,"-",RAC!$B52)</f>
        <v>0</v>
      </c>
      <c r="I52" s="210">
        <f>IF(I$2=0,"-",RACV!$B52)</f>
        <v>0</v>
      </c>
      <c r="J52" s="210">
        <f>IF(J$2=0,"-",YOUI!$B52)</f>
        <v>0</v>
      </c>
      <c r="K52" s="210" t="s">
        <v>68</v>
      </c>
      <c r="L52" s="210" t="s">
        <v>68</v>
      </c>
      <c r="M52" s="210" t="s">
        <v>68</v>
      </c>
      <c r="N52" s="210" t="s">
        <v>68</v>
      </c>
      <c r="O52" s="210" t="s">
        <v>68</v>
      </c>
      <c r="P52" s="210" t="s">
        <v>68</v>
      </c>
      <c r="Q52" s="210" t="s">
        <v>68</v>
      </c>
      <c r="R52" s="210" t="s">
        <v>68</v>
      </c>
      <c r="S52" s="210" t="s">
        <v>68</v>
      </c>
      <c r="T52" s="210" t="s">
        <v>68</v>
      </c>
      <c r="U52" s="210" t="s">
        <v>68</v>
      </c>
      <c r="V52" s="210" t="s">
        <v>68</v>
      </c>
      <c r="W52" s="210" t="s">
        <v>68</v>
      </c>
      <c r="X52" s="210" t="s">
        <v>68</v>
      </c>
      <c r="Y52" s="210" t="s">
        <v>68</v>
      </c>
      <c r="Z52" s="210" t="s">
        <v>68</v>
      </c>
      <c r="AA52" s="210" t="s">
        <v>68</v>
      </c>
      <c r="AB52" s="210" t="s">
        <v>68</v>
      </c>
      <c r="AC52" s="210" t="s">
        <v>68</v>
      </c>
      <c r="AD52" s="210" t="s">
        <v>68</v>
      </c>
      <c r="AE52" s="210" t="s">
        <v>68</v>
      </c>
      <c r="AF52" s="210" t="s">
        <v>68</v>
      </c>
      <c r="AG52" s="211" t="s">
        <v>68</v>
      </c>
      <c r="AH52" s="212" t="s">
        <v>70</v>
      </c>
    </row>
    <row r="53" spans="1:35" x14ac:dyDescent="0.2">
      <c r="A53" s="213"/>
      <c r="B53" s="189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6"/>
    </row>
    <row r="54" spans="1:35" ht="24" x14ac:dyDescent="0.2">
      <c r="A54" s="217" t="s">
        <v>118</v>
      </c>
      <c r="B54" s="218"/>
      <c r="C54" s="218" t="s">
        <v>70</v>
      </c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20"/>
    </row>
    <row r="55" spans="1:35" ht="19" x14ac:dyDescent="0.2">
      <c r="A55" s="221" t="str">
        <f>REPORT!AV4</f>
        <v>CALL ANSWERED-ACCESS</v>
      </c>
      <c r="B55" s="222">
        <f t="shared" ref="B55:B59" si="6">IF(C$2=0,"-",AVERAGE(D55:AG55))</f>
        <v>0.95238095238095244</v>
      </c>
      <c r="C55" s="223" t="s">
        <v>70</v>
      </c>
      <c r="D55" s="224">
        <f>IF(D$2=0,"-",AAMI!$B55)</f>
        <v>1</v>
      </c>
      <c r="E55" s="224">
        <f>IF(E$2=0,"-",ALLIANZ!$B55)</f>
        <v>1</v>
      </c>
      <c r="F55" s="224">
        <f>IF(F$2=0,"-",'BUDGET DIRECT'!$B55)</f>
        <v>1</v>
      </c>
      <c r="G55" s="224">
        <f>IF(G$2=0,"-",NRMA!$B55)</f>
        <v>1</v>
      </c>
      <c r="H55" s="224">
        <f>IF(H$2=0,"-",RAC!$B55)</f>
        <v>1</v>
      </c>
      <c r="I55" s="224">
        <f>IF(I$2=0,"-",RACV!$B55)</f>
        <v>0.66666666666666663</v>
      </c>
      <c r="J55" s="224">
        <f>IF(J$2=0,"-",YOUI!$B55)</f>
        <v>1</v>
      </c>
      <c r="K55" s="225" t="s">
        <v>68</v>
      </c>
      <c r="L55" s="225" t="s">
        <v>68</v>
      </c>
      <c r="M55" s="225" t="s">
        <v>68</v>
      </c>
      <c r="N55" s="225" t="s">
        <v>68</v>
      </c>
      <c r="O55" s="225" t="s">
        <v>68</v>
      </c>
      <c r="P55" s="225" t="s">
        <v>68</v>
      </c>
      <c r="Q55" s="225" t="s">
        <v>68</v>
      </c>
      <c r="R55" s="225" t="s">
        <v>68</v>
      </c>
      <c r="S55" s="225" t="s">
        <v>68</v>
      </c>
      <c r="T55" s="225" t="s">
        <v>68</v>
      </c>
      <c r="U55" s="225" t="s">
        <v>68</v>
      </c>
      <c r="V55" s="225" t="s">
        <v>68</v>
      </c>
      <c r="W55" s="225" t="s">
        <v>68</v>
      </c>
      <c r="X55" s="225" t="s">
        <v>68</v>
      </c>
      <c r="Y55" s="225" t="s">
        <v>68</v>
      </c>
      <c r="Z55" s="225" t="s">
        <v>68</v>
      </c>
      <c r="AA55" s="225" t="s">
        <v>68</v>
      </c>
      <c r="AB55" s="225" t="s">
        <v>68</v>
      </c>
      <c r="AC55" s="225" t="s">
        <v>68</v>
      </c>
      <c r="AD55" s="225" t="s">
        <v>68</v>
      </c>
      <c r="AE55" s="225" t="s">
        <v>68</v>
      </c>
      <c r="AF55" s="225" t="s">
        <v>68</v>
      </c>
      <c r="AG55" s="226" t="s">
        <v>68</v>
      </c>
    </row>
    <row r="56" spans="1:35" ht="19" x14ac:dyDescent="0.2">
      <c r="A56" s="179" t="str">
        <f>REPORT!AW4</f>
        <v>MENU IVR</v>
      </c>
      <c r="B56" s="227">
        <f t="shared" si="6"/>
        <v>0.7142857142857143</v>
      </c>
      <c r="C56" s="228" t="s">
        <v>70</v>
      </c>
      <c r="D56" s="198">
        <f>IF(D$2=0,"-",AAMI!$B56)</f>
        <v>0</v>
      </c>
      <c r="E56" s="198">
        <f>IF(E$2=0,"-",ALLIANZ!$B56)</f>
        <v>1</v>
      </c>
      <c r="F56" s="198">
        <f>IF(F$2=0,"-",'BUDGET DIRECT'!$B56)</f>
        <v>0</v>
      </c>
      <c r="G56" s="198">
        <f>IF(G$2=0,"-",NRMA!$B56)</f>
        <v>1</v>
      </c>
      <c r="H56" s="198">
        <f>IF(H$2=0,"-",RAC!$B56)</f>
        <v>1</v>
      </c>
      <c r="I56" s="198">
        <f>IF(I$2=0,"-",RACV!$B56)</f>
        <v>1</v>
      </c>
      <c r="J56" s="198">
        <f>IF(J$2=0,"-",YOUI!$B56)</f>
        <v>1</v>
      </c>
      <c r="K56" s="198" t="s">
        <v>68</v>
      </c>
      <c r="L56" s="198" t="s">
        <v>68</v>
      </c>
      <c r="M56" s="198" t="s">
        <v>68</v>
      </c>
      <c r="N56" s="198" t="s">
        <v>68</v>
      </c>
      <c r="O56" s="198" t="s">
        <v>68</v>
      </c>
      <c r="P56" s="198" t="s">
        <v>68</v>
      </c>
      <c r="Q56" s="198" t="s">
        <v>68</v>
      </c>
      <c r="R56" s="198" t="s">
        <v>68</v>
      </c>
      <c r="S56" s="198" t="s">
        <v>68</v>
      </c>
      <c r="T56" s="198" t="s">
        <v>68</v>
      </c>
      <c r="U56" s="198" t="s">
        <v>68</v>
      </c>
      <c r="V56" s="198" t="s">
        <v>68</v>
      </c>
      <c r="W56" s="198" t="s">
        <v>68</v>
      </c>
      <c r="X56" s="198" t="s">
        <v>68</v>
      </c>
      <c r="Y56" s="198" t="s">
        <v>68</v>
      </c>
      <c r="Z56" s="198" t="s">
        <v>68</v>
      </c>
      <c r="AA56" s="198" t="s">
        <v>68</v>
      </c>
      <c r="AB56" s="198" t="s">
        <v>68</v>
      </c>
      <c r="AC56" s="198" t="s">
        <v>68</v>
      </c>
      <c r="AD56" s="198" t="s">
        <v>68</v>
      </c>
      <c r="AE56" s="198" t="s">
        <v>68</v>
      </c>
      <c r="AF56" s="198" t="s">
        <v>68</v>
      </c>
      <c r="AG56" s="199" t="s">
        <v>68</v>
      </c>
    </row>
    <row r="57" spans="1:35" ht="19" x14ac:dyDescent="0.2">
      <c r="A57" s="181" t="str">
        <f>REPORT!AX4</f>
        <v>SPEECH IVR</v>
      </c>
      <c r="B57" s="229">
        <f t="shared" si="6"/>
        <v>0</v>
      </c>
      <c r="C57" s="230" t="s">
        <v>70</v>
      </c>
      <c r="D57" s="138">
        <f>IF(D$2=0,"-",AAMI!$B57)</f>
        <v>0</v>
      </c>
      <c r="E57" s="138">
        <f>IF(E$2=0,"-",ALLIANZ!$B57)</f>
        <v>0</v>
      </c>
      <c r="F57" s="138">
        <f>IF(F$2=0,"-",'BUDGET DIRECT'!$B57)</f>
        <v>0</v>
      </c>
      <c r="G57" s="138">
        <f>IF(G$2=0,"-",NRMA!$B57)</f>
        <v>0</v>
      </c>
      <c r="H57" s="138">
        <f>IF(H$2=0,"-",RAC!$B57)</f>
        <v>0</v>
      </c>
      <c r="I57" s="138">
        <f>IF(I$2=0,"-",RACV!$B57)</f>
        <v>0</v>
      </c>
      <c r="J57" s="138">
        <f>IF(J$2=0,"-",YOUI!$B57)</f>
        <v>0</v>
      </c>
      <c r="K57" s="138" t="s">
        <v>68</v>
      </c>
      <c r="L57" s="138" t="s">
        <v>68</v>
      </c>
      <c r="M57" s="138" t="s">
        <v>68</v>
      </c>
      <c r="N57" s="138" t="s">
        <v>68</v>
      </c>
      <c r="O57" s="138" t="s">
        <v>68</v>
      </c>
      <c r="P57" s="138" t="s">
        <v>68</v>
      </c>
      <c r="Q57" s="138" t="s">
        <v>68</v>
      </c>
      <c r="R57" s="138" t="s">
        <v>68</v>
      </c>
      <c r="S57" s="138" t="s">
        <v>68</v>
      </c>
      <c r="T57" s="138" t="s">
        <v>68</v>
      </c>
      <c r="U57" s="138" t="s">
        <v>68</v>
      </c>
      <c r="V57" s="138" t="s">
        <v>68</v>
      </c>
      <c r="W57" s="138" t="s">
        <v>68</v>
      </c>
      <c r="X57" s="138" t="s">
        <v>68</v>
      </c>
      <c r="Y57" s="138" t="s">
        <v>68</v>
      </c>
      <c r="Z57" s="138" t="s">
        <v>68</v>
      </c>
      <c r="AA57" s="138" t="s">
        <v>68</v>
      </c>
      <c r="AB57" s="138" t="s">
        <v>68</v>
      </c>
      <c r="AC57" s="138" t="s">
        <v>68</v>
      </c>
      <c r="AD57" s="138" t="s">
        <v>68</v>
      </c>
      <c r="AE57" s="138" t="s">
        <v>68</v>
      </c>
      <c r="AF57" s="138" t="s">
        <v>68</v>
      </c>
      <c r="AG57" s="139" t="s">
        <v>68</v>
      </c>
    </row>
    <row r="58" spans="1:35" ht="19" x14ac:dyDescent="0.2">
      <c r="A58" s="179" t="str">
        <f>REPORT!AY4</f>
        <v>HYBRID IVR</v>
      </c>
      <c r="B58" s="231">
        <f t="shared" si="6"/>
        <v>0.2857142857142857</v>
      </c>
      <c r="C58" s="230" t="s">
        <v>70</v>
      </c>
      <c r="D58" s="132">
        <f>IF(D$2=0,"-",AAMI!$B58)</f>
        <v>1</v>
      </c>
      <c r="E58" s="132">
        <f>IF(E$2=0,"-",ALLIANZ!$B58)</f>
        <v>0</v>
      </c>
      <c r="F58" s="132">
        <f>IF(F$2=0,"-",'BUDGET DIRECT'!$B58)</f>
        <v>1</v>
      </c>
      <c r="G58" s="132">
        <f>IF(G$2=0,"-",NRMA!$B58)</f>
        <v>0</v>
      </c>
      <c r="H58" s="132">
        <f>IF(H$2=0,"-",RAC!$B58)</f>
        <v>0</v>
      </c>
      <c r="I58" s="132">
        <f>IF(I$2=0,"-",RACV!$B58)</f>
        <v>0</v>
      </c>
      <c r="J58" s="132">
        <f>IF(J$2=0,"-",YOUI!$B58)</f>
        <v>0</v>
      </c>
      <c r="K58" s="132" t="s">
        <v>68</v>
      </c>
      <c r="L58" s="132" t="s">
        <v>68</v>
      </c>
      <c r="M58" s="132" t="s">
        <v>68</v>
      </c>
      <c r="N58" s="132" t="s">
        <v>68</v>
      </c>
      <c r="O58" s="132" t="s">
        <v>68</v>
      </c>
      <c r="P58" s="132" t="s">
        <v>68</v>
      </c>
      <c r="Q58" s="132" t="s">
        <v>68</v>
      </c>
      <c r="R58" s="132" t="s">
        <v>68</v>
      </c>
      <c r="S58" s="132" t="s">
        <v>68</v>
      </c>
      <c r="T58" s="132" t="s">
        <v>68</v>
      </c>
      <c r="U58" s="132" t="s">
        <v>68</v>
      </c>
      <c r="V58" s="132" t="s">
        <v>68</v>
      </c>
      <c r="W58" s="132" t="s">
        <v>68</v>
      </c>
      <c r="X58" s="132" t="s">
        <v>68</v>
      </c>
      <c r="Y58" s="132" t="s">
        <v>68</v>
      </c>
      <c r="Z58" s="132" t="s">
        <v>68</v>
      </c>
      <c r="AA58" s="132" t="s">
        <v>68</v>
      </c>
      <c r="AB58" s="132" t="s">
        <v>68</v>
      </c>
      <c r="AC58" s="132" t="s">
        <v>68</v>
      </c>
      <c r="AD58" s="132" t="s">
        <v>68</v>
      </c>
      <c r="AE58" s="132" t="s">
        <v>68</v>
      </c>
      <c r="AF58" s="132" t="s">
        <v>68</v>
      </c>
      <c r="AG58" s="133" t="s">
        <v>68</v>
      </c>
    </row>
    <row r="59" spans="1:35" ht="19" x14ac:dyDescent="0.2">
      <c r="A59" s="181" t="str">
        <f>REPORT!AZ4</f>
        <v>NUMBER OF MENU LAYERS</v>
      </c>
      <c r="B59" s="232">
        <f t="shared" si="6"/>
        <v>3.5238095238095233</v>
      </c>
      <c r="C59" s="230" t="s">
        <v>70</v>
      </c>
      <c r="D59" s="233">
        <f>IF(D$2=0,"-",AAMI!$B59)</f>
        <v>2.6666666666666665</v>
      </c>
      <c r="E59" s="233">
        <f>IF(E$2=0,"-",ALLIANZ!$B59)</f>
        <v>4</v>
      </c>
      <c r="F59" s="233">
        <f>IF(F$2=0,"-",'BUDGET DIRECT'!$B59)</f>
        <v>5</v>
      </c>
      <c r="G59" s="233">
        <f>IF(G$2=0,"-",NRMA!$B59)</f>
        <v>4</v>
      </c>
      <c r="H59" s="233">
        <f>IF(H$2=0,"-",RAC!$B59)</f>
        <v>3</v>
      </c>
      <c r="I59" s="233">
        <f>IF(I$2=0,"-",RACV!$B59)</f>
        <v>4</v>
      </c>
      <c r="J59" s="233">
        <f>IF(J$2=0,"-",YOUI!$B59)</f>
        <v>2</v>
      </c>
      <c r="K59" s="138" t="s">
        <v>68</v>
      </c>
      <c r="L59" s="138" t="s">
        <v>68</v>
      </c>
      <c r="M59" s="138" t="s">
        <v>68</v>
      </c>
      <c r="N59" s="138" t="s">
        <v>68</v>
      </c>
      <c r="O59" s="138" t="s">
        <v>68</v>
      </c>
      <c r="P59" s="138" t="s">
        <v>68</v>
      </c>
      <c r="Q59" s="138" t="s">
        <v>68</v>
      </c>
      <c r="R59" s="138" t="s">
        <v>68</v>
      </c>
      <c r="S59" s="138" t="s">
        <v>68</v>
      </c>
      <c r="T59" s="138" t="s">
        <v>68</v>
      </c>
      <c r="U59" s="138" t="s">
        <v>68</v>
      </c>
      <c r="V59" s="138" t="s">
        <v>68</v>
      </c>
      <c r="W59" s="138" t="s">
        <v>68</v>
      </c>
      <c r="X59" s="138" t="s">
        <v>68</v>
      </c>
      <c r="Y59" s="138" t="s">
        <v>68</v>
      </c>
      <c r="Z59" s="138" t="s">
        <v>68</v>
      </c>
      <c r="AA59" s="138" t="s">
        <v>68</v>
      </c>
      <c r="AB59" s="138" t="s">
        <v>68</v>
      </c>
      <c r="AC59" s="138" t="s">
        <v>68</v>
      </c>
      <c r="AD59" s="138" t="s">
        <v>68</v>
      </c>
      <c r="AE59" s="138" t="s">
        <v>68</v>
      </c>
      <c r="AF59" s="138" t="s">
        <v>68</v>
      </c>
      <c r="AG59" s="139" t="s">
        <v>68</v>
      </c>
    </row>
    <row r="60" spans="1:35" ht="19" x14ac:dyDescent="0.2">
      <c r="A60" s="179" t="str">
        <f>REPORT!BA4</f>
        <v>ACCOUNT ID REQUEST</v>
      </c>
      <c r="B60" s="231">
        <f t="shared" ref="B60:B62" si="7">IF(C$2=0,"-",IFERROR(AVERAGE(D60:AG60), "-"))</f>
        <v>0.14285714285714285</v>
      </c>
      <c r="C60" s="230"/>
      <c r="D60" s="132">
        <f>IF(D$2=0,"-",AAMI!$B60)</f>
        <v>0</v>
      </c>
      <c r="E60" s="132">
        <f>IF(E$2=0,"-",ALLIANZ!$B60)</f>
        <v>0</v>
      </c>
      <c r="F60" s="132">
        <f>IF(F$2=0,"-",'BUDGET DIRECT'!$B60)</f>
        <v>0</v>
      </c>
      <c r="G60" s="132">
        <f>IF(G$2=0,"-",NRMA!$B60)</f>
        <v>0</v>
      </c>
      <c r="H60" s="132">
        <f>IF(H$2=0,"-",RAC!$B60)</f>
        <v>0</v>
      </c>
      <c r="I60" s="132">
        <f>IF(I$2=0,"-",RACV!$B60)</f>
        <v>1</v>
      </c>
      <c r="J60" s="132">
        <f>IF(J$2=0,"-",YOUI!$B60)</f>
        <v>0</v>
      </c>
      <c r="K60" s="132" t="s">
        <v>68</v>
      </c>
      <c r="L60" s="132" t="s">
        <v>68</v>
      </c>
      <c r="M60" s="132" t="s">
        <v>68</v>
      </c>
      <c r="N60" s="132" t="s">
        <v>68</v>
      </c>
      <c r="O60" s="132" t="s">
        <v>68</v>
      </c>
      <c r="P60" s="132" t="s">
        <v>68</v>
      </c>
      <c r="Q60" s="132" t="s">
        <v>68</v>
      </c>
      <c r="R60" s="132" t="s">
        <v>68</v>
      </c>
      <c r="S60" s="132" t="s">
        <v>68</v>
      </c>
      <c r="T60" s="132" t="s">
        <v>68</v>
      </c>
      <c r="U60" s="132" t="s">
        <v>68</v>
      </c>
      <c r="V60" s="132" t="s">
        <v>68</v>
      </c>
      <c r="W60" s="132" t="s">
        <v>68</v>
      </c>
      <c r="X60" s="132" t="s">
        <v>68</v>
      </c>
      <c r="Y60" s="132" t="s">
        <v>68</v>
      </c>
      <c r="Z60" s="132" t="s">
        <v>68</v>
      </c>
      <c r="AA60" s="132" t="s">
        <v>68</v>
      </c>
      <c r="AB60" s="132" t="s">
        <v>68</v>
      </c>
      <c r="AC60" s="132" t="s">
        <v>68</v>
      </c>
      <c r="AD60" s="132" t="s">
        <v>68</v>
      </c>
      <c r="AE60" s="132" t="s">
        <v>68</v>
      </c>
      <c r="AF60" s="132" t="s">
        <v>68</v>
      </c>
      <c r="AG60" s="133" t="s">
        <v>68</v>
      </c>
    </row>
    <row r="61" spans="1:35" ht="19" x14ac:dyDescent="0.2">
      <c r="A61" s="181" t="str">
        <f>REPORT!BB4</f>
        <v>CALLBACKS OFFERED FOR DELAYS</v>
      </c>
      <c r="B61" s="229">
        <f t="shared" si="7"/>
        <v>0.5</v>
      </c>
      <c r="C61" s="230"/>
      <c r="D61" s="138" t="str">
        <f>IF(D$2=0,"-",AAMI!$B61)</f>
        <v>-</v>
      </c>
      <c r="E61" s="138" t="str">
        <f>IF(E$2=0,"-",ALLIANZ!$B61)</f>
        <v>-</v>
      </c>
      <c r="F61" s="138" t="str">
        <f>IF(F$2=0,"-",'BUDGET DIRECT'!$B61)</f>
        <v>-</v>
      </c>
      <c r="G61" s="138" t="str">
        <f>IF(G$2=0,"-",NRMA!$B61)</f>
        <v>-</v>
      </c>
      <c r="H61" s="138" t="str">
        <f>IF(H$2=0,"-",RAC!$B61)</f>
        <v>-</v>
      </c>
      <c r="I61" s="138">
        <f>IF(I$2=0,"-",RACV!$B61)</f>
        <v>0</v>
      </c>
      <c r="J61" s="138">
        <f>IF(J$2=0,"-",YOUI!$B61)</f>
        <v>1</v>
      </c>
      <c r="K61" s="138" t="s">
        <v>68</v>
      </c>
      <c r="L61" s="138" t="s">
        <v>68</v>
      </c>
      <c r="M61" s="138" t="s">
        <v>68</v>
      </c>
      <c r="N61" s="138" t="s">
        <v>68</v>
      </c>
      <c r="O61" s="138" t="s">
        <v>68</v>
      </c>
      <c r="P61" s="138" t="s">
        <v>68</v>
      </c>
      <c r="Q61" s="138" t="s">
        <v>68</v>
      </c>
      <c r="R61" s="138" t="s">
        <v>68</v>
      </c>
      <c r="S61" s="138" t="s">
        <v>68</v>
      </c>
      <c r="T61" s="138" t="s">
        <v>68</v>
      </c>
      <c r="U61" s="138" t="s">
        <v>68</v>
      </c>
      <c r="V61" s="138" t="s">
        <v>68</v>
      </c>
      <c r="W61" s="138" t="s">
        <v>68</v>
      </c>
      <c r="X61" s="138" t="s">
        <v>68</v>
      </c>
      <c r="Y61" s="138" t="s">
        <v>68</v>
      </c>
      <c r="Z61" s="138" t="s">
        <v>68</v>
      </c>
      <c r="AA61" s="138" t="s">
        <v>68</v>
      </c>
      <c r="AB61" s="138" t="s">
        <v>68</v>
      </c>
      <c r="AC61" s="138" t="s">
        <v>68</v>
      </c>
      <c r="AD61" s="138" t="s">
        <v>68</v>
      </c>
      <c r="AE61" s="138" t="s">
        <v>68</v>
      </c>
      <c r="AF61" s="138" t="s">
        <v>68</v>
      </c>
      <c r="AG61" s="139" t="s">
        <v>68</v>
      </c>
      <c r="AI61" s="94" t="s">
        <v>70</v>
      </c>
    </row>
    <row r="62" spans="1:35" ht="19" x14ac:dyDescent="0.2">
      <c r="A62" s="179" t="str">
        <f>REPORT!BC4</f>
        <v>CALLBACK OFFERED AT START</v>
      </c>
      <c r="B62" s="231">
        <f t="shared" si="7"/>
        <v>0</v>
      </c>
      <c r="C62" s="230"/>
      <c r="D62" s="132" t="str">
        <f>IF(D$2=0,"-",AAMI!$B62)</f>
        <v>-</v>
      </c>
      <c r="E62" s="132" t="str">
        <f>IF(E$2=0,"-",ALLIANZ!$B62)</f>
        <v>-</v>
      </c>
      <c r="F62" s="132">
        <f>IF(F$2=0,"-",'BUDGET DIRECT'!$B62)</f>
        <v>0</v>
      </c>
      <c r="G62" s="132" t="str">
        <f>IF(G$2=0,"-",NRMA!$B62)</f>
        <v>-</v>
      </c>
      <c r="H62" s="132" t="str">
        <f>IF(H$2=0,"-",RAC!$B62)</f>
        <v>-</v>
      </c>
      <c r="I62" s="132">
        <f>IF(I$2=0,"-",RACV!$B62)</f>
        <v>0</v>
      </c>
      <c r="J62" s="132">
        <f>IF(J$2=0,"-",YOUI!$B62)</f>
        <v>0</v>
      </c>
      <c r="K62" s="132" t="s">
        <v>68</v>
      </c>
      <c r="L62" s="132" t="s">
        <v>68</v>
      </c>
      <c r="M62" s="132" t="s">
        <v>68</v>
      </c>
      <c r="N62" s="132" t="s">
        <v>68</v>
      </c>
      <c r="O62" s="132" t="s">
        <v>68</v>
      </c>
      <c r="P62" s="132" t="s">
        <v>68</v>
      </c>
      <c r="Q62" s="132" t="s">
        <v>68</v>
      </c>
      <c r="R62" s="132" t="s">
        <v>68</v>
      </c>
      <c r="S62" s="132" t="s">
        <v>68</v>
      </c>
      <c r="T62" s="132" t="s">
        <v>68</v>
      </c>
      <c r="U62" s="132" t="s">
        <v>68</v>
      </c>
      <c r="V62" s="132" t="s">
        <v>68</v>
      </c>
      <c r="W62" s="132" t="s">
        <v>68</v>
      </c>
      <c r="X62" s="132" t="s">
        <v>68</v>
      </c>
      <c r="Y62" s="132" t="s">
        <v>68</v>
      </c>
      <c r="Z62" s="132" t="s">
        <v>68</v>
      </c>
      <c r="AA62" s="132" t="s">
        <v>68</v>
      </c>
      <c r="AB62" s="132" t="s">
        <v>68</v>
      </c>
      <c r="AC62" s="132" t="s">
        <v>68</v>
      </c>
      <c r="AD62" s="132" t="s">
        <v>68</v>
      </c>
      <c r="AE62" s="132" t="s">
        <v>68</v>
      </c>
      <c r="AF62" s="132" t="s">
        <v>68</v>
      </c>
      <c r="AG62" s="133" t="s">
        <v>68</v>
      </c>
    </row>
    <row r="63" spans="1:35" ht="19" x14ac:dyDescent="0.2">
      <c r="A63" s="181" t="str">
        <f>REPORT!BD4</f>
        <v>PRE MENU MESSAGE TIME</v>
      </c>
      <c r="B63" s="234">
        <f t="shared" ref="B63:B70" si="8">IF(C$2=0,"-",AVERAGE(D63:AG63))</f>
        <v>8.487654320987654E-5</v>
      </c>
      <c r="C63" s="230" t="s">
        <v>70</v>
      </c>
      <c r="D63" s="235">
        <f>IF(D$2=0,"-",AAMI!$B76)</f>
        <v>8.1018518518518516E-5</v>
      </c>
      <c r="E63" s="235">
        <f>IF(E$2=0,"-",ALLIANZ!$B76)</f>
        <v>2.3148148148148147E-5</v>
      </c>
      <c r="F63" s="235">
        <f>IF(F$2=0,"-",'BUDGET DIRECT'!$B76)</f>
        <v>5.7870370370370373E-5</v>
      </c>
      <c r="G63" s="235">
        <f>IF(G$2=0,"-",NRMA!$B76)</f>
        <v>6.9444444444444444E-5</v>
      </c>
      <c r="H63" s="235">
        <f>IF(H$2=0,"-",RAC!$B76)</f>
        <v>3.4722222222222222E-5</v>
      </c>
      <c r="I63" s="235">
        <f>IF(I$2=0,"-",RACV!$B76)</f>
        <v>3.4722222222222222E-5</v>
      </c>
      <c r="J63" s="235">
        <f>IF(J$2=0,"-",YOUI!$B76)</f>
        <v>2.9320987654320987E-4</v>
      </c>
      <c r="K63" s="235" t="s">
        <v>68</v>
      </c>
      <c r="L63" s="235" t="s">
        <v>68</v>
      </c>
      <c r="M63" s="235" t="s">
        <v>68</v>
      </c>
      <c r="N63" s="235" t="s">
        <v>68</v>
      </c>
      <c r="O63" s="235" t="s">
        <v>68</v>
      </c>
      <c r="P63" s="235" t="s">
        <v>68</v>
      </c>
      <c r="Q63" s="235" t="s">
        <v>68</v>
      </c>
      <c r="R63" s="235" t="s">
        <v>68</v>
      </c>
      <c r="S63" s="235" t="s">
        <v>68</v>
      </c>
      <c r="T63" s="235" t="s">
        <v>68</v>
      </c>
      <c r="U63" s="235" t="s">
        <v>68</v>
      </c>
      <c r="V63" s="235" t="s">
        <v>68</v>
      </c>
      <c r="W63" s="235" t="s">
        <v>68</v>
      </c>
      <c r="X63" s="235" t="s">
        <v>68</v>
      </c>
      <c r="Y63" s="235" t="s">
        <v>68</v>
      </c>
      <c r="Z63" s="235" t="s">
        <v>68</v>
      </c>
      <c r="AA63" s="235" t="s">
        <v>68</v>
      </c>
      <c r="AB63" s="235" t="s">
        <v>68</v>
      </c>
      <c r="AC63" s="235" t="s">
        <v>68</v>
      </c>
      <c r="AD63" s="235" t="s">
        <v>68</v>
      </c>
      <c r="AE63" s="235" t="s">
        <v>68</v>
      </c>
      <c r="AF63" s="235" t="s">
        <v>68</v>
      </c>
      <c r="AG63" s="236" t="s">
        <v>68</v>
      </c>
    </row>
    <row r="64" spans="1:35" ht="19" x14ac:dyDescent="0.2">
      <c r="A64" s="179" t="str">
        <f>REPORT!BE4</f>
        <v>MID MENU MESSAGE TIME</v>
      </c>
      <c r="B64" s="237">
        <f t="shared" si="8"/>
        <v>1.7140652557319223E-4</v>
      </c>
      <c r="C64" s="230" t="s">
        <v>70</v>
      </c>
      <c r="D64" s="235">
        <f>IF(D$2=0,"-",AAMI!$B77)</f>
        <v>0</v>
      </c>
      <c r="E64" s="235">
        <f>IF(E$2=0,"-",ALLIANZ!$B77)</f>
        <v>8.1018518518518516E-4</v>
      </c>
      <c r="F64" s="235">
        <f>IF(F$2=0,"-",'BUDGET DIRECT'!$B77)</f>
        <v>0</v>
      </c>
      <c r="G64" s="235">
        <f>IF(G$2=0,"-",NRMA!$B77)</f>
        <v>0</v>
      </c>
      <c r="H64" s="235">
        <f>IF(H$2=0,"-",RAC!$B77)</f>
        <v>9.2592592592592574E-5</v>
      </c>
      <c r="I64" s="235">
        <f>IF(I$2=0,"-",RACV!$B77)</f>
        <v>0</v>
      </c>
      <c r="J64" s="235">
        <f>IF(J$2=0,"-",YOUI!$B77)</f>
        <v>2.9706790123456786E-4</v>
      </c>
      <c r="K64" s="238" t="s">
        <v>68</v>
      </c>
      <c r="L64" s="238" t="s">
        <v>68</v>
      </c>
      <c r="M64" s="238" t="s">
        <v>68</v>
      </c>
      <c r="N64" s="238" t="s">
        <v>68</v>
      </c>
      <c r="O64" s="238" t="s">
        <v>68</v>
      </c>
      <c r="P64" s="238" t="s">
        <v>68</v>
      </c>
      <c r="Q64" s="238" t="s">
        <v>68</v>
      </c>
      <c r="R64" s="238" t="s">
        <v>68</v>
      </c>
      <c r="S64" s="238" t="s">
        <v>68</v>
      </c>
      <c r="T64" s="238" t="s">
        <v>68</v>
      </c>
      <c r="U64" s="238" t="s">
        <v>68</v>
      </c>
      <c r="V64" s="238" t="s">
        <v>68</v>
      </c>
      <c r="W64" s="238" t="s">
        <v>68</v>
      </c>
      <c r="X64" s="238" t="s">
        <v>68</v>
      </c>
      <c r="Y64" s="238" t="s">
        <v>68</v>
      </c>
      <c r="Z64" s="238" t="s">
        <v>68</v>
      </c>
      <c r="AA64" s="238" t="s">
        <v>68</v>
      </c>
      <c r="AB64" s="238" t="s">
        <v>68</v>
      </c>
      <c r="AC64" s="238" t="s">
        <v>68</v>
      </c>
      <c r="AD64" s="238" t="s">
        <v>68</v>
      </c>
      <c r="AE64" s="238" t="s">
        <v>68</v>
      </c>
      <c r="AF64" s="238" t="s">
        <v>68</v>
      </c>
      <c r="AG64" s="239" t="s">
        <v>68</v>
      </c>
    </row>
    <row r="65" spans="1:33" ht="19" x14ac:dyDescent="0.2">
      <c r="A65" s="181" t="str">
        <f>REPORT!BF4</f>
        <v>POST MENU MESSAGE TIME</v>
      </c>
      <c r="B65" s="234">
        <f t="shared" si="8"/>
        <v>5.5390211640211646E-4</v>
      </c>
      <c r="C65" s="230"/>
      <c r="D65" s="235">
        <f>IF(D$2=0,"-",AAMI!$B78)</f>
        <v>3.1250000000000001E-4</v>
      </c>
      <c r="E65" s="235">
        <f>IF(E$2=0,"-",ALLIANZ!$B78)</f>
        <v>2.006172839506173E-4</v>
      </c>
      <c r="F65" s="235">
        <f>IF(F$2=0,"-",'BUDGET DIRECT'!$B78)</f>
        <v>1.0686728395061728E-3</v>
      </c>
      <c r="G65" s="235">
        <f>IF(G$2=0,"-",NRMA!$B78)</f>
        <v>6.5972222222222224E-4</v>
      </c>
      <c r="H65" s="235">
        <f>IF(H$2=0,"-",RAC!$B78)</f>
        <v>1.0069444444444444E-3</v>
      </c>
      <c r="I65" s="235">
        <f>IF(I$2=0,"-",RACV!$B78)</f>
        <v>6.2885802469135816E-4</v>
      </c>
      <c r="J65" s="235">
        <f>IF(J$2=0,"-",YOUI!$B78)</f>
        <v>0</v>
      </c>
      <c r="K65" s="235" t="s">
        <v>68</v>
      </c>
      <c r="L65" s="235" t="s">
        <v>68</v>
      </c>
      <c r="M65" s="235" t="s">
        <v>68</v>
      </c>
      <c r="N65" s="235" t="s">
        <v>68</v>
      </c>
      <c r="O65" s="235" t="s">
        <v>68</v>
      </c>
      <c r="P65" s="235" t="s">
        <v>68</v>
      </c>
      <c r="Q65" s="235" t="s">
        <v>68</v>
      </c>
      <c r="R65" s="235" t="s">
        <v>68</v>
      </c>
      <c r="S65" s="235" t="s">
        <v>68</v>
      </c>
      <c r="T65" s="235" t="s">
        <v>68</v>
      </c>
      <c r="U65" s="235" t="s">
        <v>68</v>
      </c>
      <c r="V65" s="235" t="s">
        <v>68</v>
      </c>
      <c r="W65" s="235" t="s">
        <v>68</v>
      </c>
      <c r="X65" s="235" t="s">
        <v>68</v>
      </c>
      <c r="Y65" s="235" t="s">
        <v>68</v>
      </c>
      <c r="Z65" s="235" t="s">
        <v>68</v>
      </c>
      <c r="AA65" s="235" t="s">
        <v>68</v>
      </c>
      <c r="AB65" s="235" t="s">
        <v>68</v>
      </c>
      <c r="AC65" s="235" t="s">
        <v>68</v>
      </c>
      <c r="AD65" s="235" t="s">
        <v>68</v>
      </c>
      <c r="AE65" s="235" t="s">
        <v>68</v>
      </c>
      <c r="AF65" s="235" t="s">
        <v>68</v>
      </c>
      <c r="AG65" s="236" t="s">
        <v>68</v>
      </c>
    </row>
    <row r="66" spans="1:33" ht="19" x14ac:dyDescent="0.2">
      <c r="A66" s="179" t="str">
        <f>REPORT!BG4</f>
        <v>TOTAL MESSAGE TIME</v>
      </c>
      <c r="B66" s="237">
        <f t="shared" si="8"/>
        <v>8.1018518518518516E-4</v>
      </c>
      <c r="C66" s="230" t="s">
        <v>70</v>
      </c>
      <c r="D66" s="235">
        <f>IF(D$2=0,"-",AAMI!$B79)</f>
        <v>3.9351851851851852E-4</v>
      </c>
      <c r="E66" s="235">
        <f>IF(E$2=0,"-",ALLIANZ!$B79)</f>
        <v>1.0339506172839506E-3</v>
      </c>
      <c r="F66" s="235">
        <f>IF(F$2=0,"-",'BUDGET DIRECT'!$B79)</f>
        <v>1.1265432098765433E-3</v>
      </c>
      <c r="G66" s="235">
        <f>IF(G$2=0,"-",NRMA!$B79)</f>
        <v>7.291666666666667E-4</v>
      </c>
      <c r="H66" s="235">
        <f>IF(H$2=0,"-",RAC!$B79)</f>
        <v>1.1342592592592593E-3</v>
      </c>
      <c r="I66" s="235">
        <f>IF(I$2=0,"-",RACV!$B79)</f>
        <v>6.6358024691358028E-4</v>
      </c>
      <c r="J66" s="235">
        <f>IF(J$2=0,"-",YOUI!$B79)</f>
        <v>5.9027777777777768E-4</v>
      </c>
      <c r="K66" s="238" t="s">
        <v>68</v>
      </c>
      <c r="L66" s="238" t="s">
        <v>68</v>
      </c>
      <c r="M66" s="238" t="s">
        <v>68</v>
      </c>
      <c r="N66" s="238" t="s">
        <v>68</v>
      </c>
      <c r="O66" s="238" t="s">
        <v>68</v>
      </c>
      <c r="P66" s="238" t="s">
        <v>68</v>
      </c>
      <c r="Q66" s="238" t="s">
        <v>68</v>
      </c>
      <c r="R66" s="238" t="s">
        <v>68</v>
      </c>
      <c r="S66" s="238" t="s">
        <v>68</v>
      </c>
      <c r="T66" s="238" t="s">
        <v>68</v>
      </c>
      <c r="U66" s="238" t="s">
        <v>68</v>
      </c>
      <c r="V66" s="238" t="s">
        <v>68</v>
      </c>
      <c r="W66" s="238" t="s">
        <v>68</v>
      </c>
      <c r="X66" s="238" t="s">
        <v>68</v>
      </c>
      <c r="Y66" s="238" t="s">
        <v>68</v>
      </c>
      <c r="Z66" s="238" t="s">
        <v>68</v>
      </c>
      <c r="AA66" s="238" t="s">
        <v>68</v>
      </c>
      <c r="AB66" s="238" t="s">
        <v>68</v>
      </c>
      <c r="AC66" s="238" t="s">
        <v>68</v>
      </c>
      <c r="AD66" s="238" t="s">
        <v>68</v>
      </c>
      <c r="AE66" s="238" t="s">
        <v>68</v>
      </c>
      <c r="AF66" s="238" t="s">
        <v>68</v>
      </c>
      <c r="AG66" s="239" t="s">
        <v>68</v>
      </c>
    </row>
    <row r="67" spans="1:33" ht="19" x14ac:dyDescent="0.2">
      <c r="A67" s="181" t="str">
        <f>REPORT!BH4</f>
        <v>MENU NAVIGATION TIME</v>
      </c>
      <c r="B67" s="234">
        <f t="shared" si="8"/>
        <v>5.3516313932980601E-4</v>
      </c>
      <c r="C67" s="230" t="s">
        <v>70</v>
      </c>
      <c r="D67" s="235">
        <f>IF(D$2=0,"-",AAMI!$B80)</f>
        <v>6.9444444444444447E-4</v>
      </c>
      <c r="E67" s="235">
        <f>IF(E$2=0,"-",ALLIANZ!$B80)</f>
        <v>3.8966049382716043E-4</v>
      </c>
      <c r="F67" s="235">
        <f>IF(F$2=0,"-",'BUDGET DIRECT'!$B80)</f>
        <v>5.0925925925925921E-4</v>
      </c>
      <c r="G67" s="235">
        <f>IF(G$2=0,"-",NRMA!$B80)</f>
        <v>5.4783950617283948E-4</v>
      </c>
      <c r="H67" s="235">
        <f>IF(H$2=0,"-",RAC!$B80)</f>
        <v>3.8966049382716043E-4</v>
      </c>
      <c r="I67" s="235">
        <f>IF(I$2=0,"-",RACV!$B80)</f>
        <v>9.6836419753086427E-4</v>
      </c>
      <c r="J67" s="235">
        <f>IF(J$2=0,"-",YOUI!$B80)</f>
        <v>2.4691358024691369E-4</v>
      </c>
      <c r="K67" s="235" t="s">
        <v>68</v>
      </c>
      <c r="L67" s="235" t="s">
        <v>68</v>
      </c>
      <c r="M67" s="235" t="s">
        <v>68</v>
      </c>
      <c r="N67" s="235" t="s">
        <v>68</v>
      </c>
      <c r="O67" s="235" t="s">
        <v>68</v>
      </c>
      <c r="P67" s="235" t="s">
        <v>68</v>
      </c>
      <c r="Q67" s="235" t="s">
        <v>68</v>
      </c>
      <c r="R67" s="235" t="s">
        <v>68</v>
      </c>
      <c r="S67" s="235" t="s">
        <v>68</v>
      </c>
      <c r="T67" s="235" t="s">
        <v>68</v>
      </c>
      <c r="U67" s="235" t="s">
        <v>68</v>
      </c>
      <c r="V67" s="235" t="s">
        <v>68</v>
      </c>
      <c r="W67" s="235" t="s">
        <v>68</v>
      </c>
      <c r="X67" s="235" t="s">
        <v>68</v>
      </c>
      <c r="Y67" s="235" t="s">
        <v>68</v>
      </c>
      <c r="Z67" s="235" t="s">
        <v>68</v>
      </c>
      <c r="AA67" s="235" t="s">
        <v>68</v>
      </c>
      <c r="AB67" s="235" t="s">
        <v>68</v>
      </c>
      <c r="AC67" s="235" t="s">
        <v>68</v>
      </c>
      <c r="AD67" s="235" t="s">
        <v>68</v>
      </c>
      <c r="AE67" s="235" t="s">
        <v>68</v>
      </c>
      <c r="AF67" s="235" t="s">
        <v>68</v>
      </c>
      <c r="AG67" s="236" t="s">
        <v>68</v>
      </c>
    </row>
    <row r="68" spans="1:33" ht="19" x14ac:dyDescent="0.2">
      <c r="A68" s="202" t="str">
        <f>REPORT!BI4</f>
        <v>TOTAL MENU TIME</v>
      </c>
      <c r="B68" s="240">
        <f t="shared" si="8"/>
        <v>1.3453483245149912E-3</v>
      </c>
      <c r="C68" s="241"/>
      <c r="D68" s="242">
        <f>IF(D$2=0,"-",AAMI!$B81)</f>
        <v>1.0879629629629629E-3</v>
      </c>
      <c r="E68" s="242">
        <f>IF(E$2=0,"-",ALLIANZ!$B81)</f>
        <v>1.423611111111111E-3</v>
      </c>
      <c r="F68" s="242">
        <f>IF(F$2=0,"-",'BUDGET DIRECT'!$B81)</f>
        <v>1.6358024691358025E-3</v>
      </c>
      <c r="G68" s="242">
        <f>IF(G$2=0,"-",NRMA!$B81)</f>
        <v>1.2770061728395062E-3</v>
      </c>
      <c r="H68" s="242">
        <f>IF(H$2=0,"-",RAC!$B81)</f>
        <v>1.5239197530864199E-3</v>
      </c>
      <c r="I68" s="242">
        <f>IF(I$2=0,"-",RACV!$B81)</f>
        <v>1.6319444444444445E-3</v>
      </c>
      <c r="J68" s="242">
        <f>IF(J$2=0,"-",YOUI!$B81)</f>
        <v>8.3719135802469132E-4</v>
      </c>
      <c r="K68" s="242" t="s">
        <v>68</v>
      </c>
      <c r="L68" s="242" t="s">
        <v>68</v>
      </c>
      <c r="M68" s="242" t="s">
        <v>68</v>
      </c>
      <c r="N68" s="242" t="s">
        <v>68</v>
      </c>
      <c r="O68" s="242" t="s">
        <v>68</v>
      </c>
      <c r="P68" s="242" t="s">
        <v>68</v>
      </c>
      <c r="Q68" s="242" t="s">
        <v>68</v>
      </c>
      <c r="R68" s="242" t="s">
        <v>68</v>
      </c>
      <c r="S68" s="242" t="s">
        <v>68</v>
      </c>
      <c r="T68" s="242" t="s">
        <v>68</v>
      </c>
      <c r="U68" s="242" t="s">
        <v>68</v>
      </c>
      <c r="V68" s="242" t="s">
        <v>68</v>
      </c>
      <c r="W68" s="242" t="s">
        <v>68</v>
      </c>
      <c r="X68" s="242" t="s">
        <v>68</v>
      </c>
      <c r="Y68" s="242" t="s">
        <v>68</v>
      </c>
      <c r="Z68" s="242" t="s">
        <v>68</v>
      </c>
      <c r="AA68" s="242" t="s">
        <v>68</v>
      </c>
      <c r="AB68" s="242" t="s">
        <v>68</v>
      </c>
      <c r="AC68" s="242" t="s">
        <v>68</v>
      </c>
      <c r="AD68" s="242" t="s">
        <v>68</v>
      </c>
      <c r="AE68" s="242" t="s">
        <v>68</v>
      </c>
      <c r="AF68" s="242" t="s">
        <v>68</v>
      </c>
      <c r="AG68" s="243" t="s">
        <v>68</v>
      </c>
    </row>
    <row r="69" spans="1:33" ht="19" x14ac:dyDescent="0.2">
      <c r="A69" s="244" t="str">
        <f>REPORT!BJ4</f>
        <v>WAIT TIME</v>
      </c>
      <c r="B69" s="245">
        <f t="shared" si="8"/>
        <v>9.1765873015873026E-4</v>
      </c>
      <c r="C69" s="246" t="s">
        <v>70</v>
      </c>
      <c r="D69" s="247">
        <f>IF(D$2=0,"-",AAMI!$B82)</f>
        <v>2.7006172839506154E-5</v>
      </c>
      <c r="E69" s="247">
        <f>IF(E$2=0,"-",ALLIANZ!$B82)</f>
        <v>7.3302469135802455E-5</v>
      </c>
      <c r="F69" s="247">
        <f>IF(F$2=0,"-",'BUDGET DIRECT'!$B82)</f>
        <v>1.5277777777777779E-3</v>
      </c>
      <c r="G69" s="247">
        <f>IF(G$2=0,"-",NRMA!$B82)</f>
        <v>8.8734567901234605E-5</v>
      </c>
      <c r="H69" s="247">
        <f>IF(H$2=0,"-",RAC!$B82)</f>
        <v>1.2847222222222225E-3</v>
      </c>
      <c r="I69" s="247">
        <f>IF(I$2=0,"-",RACV!$B82)</f>
        <v>1.871141975308642E-3</v>
      </c>
      <c r="J69" s="247">
        <f>IF(J$2=0,"-",YOUI!$B82)</f>
        <v>1.5509259259259259E-3</v>
      </c>
      <c r="K69" s="247" t="s">
        <v>68</v>
      </c>
      <c r="L69" s="247" t="s">
        <v>68</v>
      </c>
      <c r="M69" s="247" t="s">
        <v>68</v>
      </c>
      <c r="N69" s="247" t="s">
        <v>68</v>
      </c>
      <c r="O69" s="247" t="s">
        <v>68</v>
      </c>
      <c r="P69" s="247" t="s">
        <v>68</v>
      </c>
      <c r="Q69" s="247" t="s">
        <v>68</v>
      </c>
      <c r="R69" s="247" t="s">
        <v>68</v>
      </c>
      <c r="S69" s="247" t="s">
        <v>68</v>
      </c>
      <c r="T69" s="247" t="s">
        <v>68</v>
      </c>
      <c r="U69" s="247" t="s">
        <v>68</v>
      </c>
      <c r="V69" s="247" t="s">
        <v>68</v>
      </c>
      <c r="W69" s="247" t="s">
        <v>68</v>
      </c>
      <c r="X69" s="247" t="s">
        <v>68</v>
      </c>
      <c r="Y69" s="247" t="s">
        <v>68</v>
      </c>
      <c r="Z69" s="247" t="s">
        <v>68</v>
      </c>
      <c r="AA69" s="247" t="s">
        <v>68</v>
      </c>
      <c r="AB69" s="247" t="s">
        <v>68</v>
      </c>
      <c r="AC69" s="247" t="s">
        <v>68</v>
      </c>
      <c r="AD69" s="247" t="s">
        <v>68</v>
      </c>
      <c r="AE69" s="247" t="s">
        <v>68</v>
      </c>
      <c r="AF69" s="247" t="s">
        <v>68</v>
      </c>
      <c r="AG69" s="248" t="s">
        <v>68</v>
      </c>
    </row>
    <row r="70" spans="1:33" ht="19" x14ac:dyDescent="0.2">
      <c r="A70" s="249" t="str">
        <f>REPORT!BK4</f>
        <v>TOTAL ACCESS TIME</v>
      </c>
      <c r="B70" s="250">
        <f t="shared" si="8"/>
        <v>2.2630070546737218E-3</v>
      </c>
      <c r="C70" s="251" t="s">
        <v>70</v>
      </c>
      <c r="D70" s="252">
        <f>IF(D$2=0,"-",AAMI!$B83)</f>
        <v>1.1149691358024693E-3</v>
      </c>
      <c r="E70" s="252">
        <f>IF(E$2=0,"-",ALLIANZ!$B83)</f>
        <v>1.4969135802469136E-3</v>
      </c>
      <c r="F70" s="252">
        <f>IF(F$2=0,"-",'BUDGET DIRECT'!$B83)</f>
        <v>3.1635802469135803E-3</v>
      </c>
      <c r="G70" s="252">
        <f>IF(G$2=0,"-",NRMA!$B83)</f>
        <v>1.3657407407407409E-3</v>
      </c>
      <c r="H70" s="252">
        <f>IF(H$2=0,"-",RAC!$B83)</f>
        <v>2.8086419753086422E-3</v>
      </c>
      <c r="I70" s="252">
        <f>IF(I$2=0,"-",RACV!$B83)</f>
        <v>3.5030864197530868E-3</v>
      </c>
      <c r="J70" s="252">
        <f>IF(J$2=0,"-",YOUI!$B83)</f>
        <v>2.3881172839506173E-3</v>
      </c>
      <c r="K70" s="252" t="s">
        <v>68</v>
      </c>
      <c r="L70" s="252" t="s">
        <v>68</v>
      </c>
      <c r="M70" s="252" t="s">
        <v>68</v>
      </c>
      <c r="N70" s="252" t="s">
        <v>68</v>
      </c>
      <c r="O70" s="252" t="s">
        <v>68</v>
      </c>
      <c r="P70" s="252" t="s">
        <v>68</v>
      </c>
      <c r="Q70" s="252" t="s">
        <v>68</v>
      </c>
      <c r="R70" s="252" t="s">
        <v>68</v>
      </c>
      <c r="S70" s="252" t="s">
        <v>68</v>
      </c>
      <c r="T70" s="252" t="s">
        <v>68</v>
      </c>
      <c r="U70" s="252" t="s">
        <v>68</v>
      </c>
      <c r="V70" s="252" t="s">
        <v>68</v>
      </c>
      <c r="W70" s="252" t="s">
        <v>68</v>
      </c>
      <c r="X70" s="252" t="s">
        <v>68</v>
      </c>
      <c r="Y70" s="252" t="s">
        <v>68</v>
      </c>
      <c r="Z70" s="252" t="s">
        <v>68</v>
      </c>
      <c r="AA70" s="252" t="s">
        <v>68</v>
      </c>
      <c r="AB70" s="252" t="s">
        <v>68</v>
      </c>
      <c r="AC70" s="252" t="s">
        <v>68</v>
      </c>
      <c r="AD70" s="252" t="s">
        <v>68</v>
      </c>
      <c r="AE70" s="252" t="s">
        <v>68</v>
      </c>
      <c r="AF70" s="252" t="s">
        <v>68</v>
      </c>
      <c r="AG70" s="253" t="s">
        <v>68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OVERALL!D1</f>
        <v>AAMI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0.64986111111111111</v>
      </c>
      <c r="C4" s="266" t="s">
        <v>70</v>
      </c>
      <c r="D4" s="265">
        <f t="shared" ref="D4:F4" si="0">IF(D5&lt;0%,0%,D$5)</f>
        <v>0.60125000000000006</v>
      </c>
      <c r="E4" s="265">
        <f t="shared" si="0"/>
        <v>0.67416666666666669</v>
      </c>
      <c r="F4" s="265">
        <f t="shared" si="0"/>
        <v>0.67416666666666669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0.60125000000000006</v>
      </c>
      <c r="E5" s="268">
        <f t="shared" si="1"/>
        <v>0.67416666666666669</v>
      </c>
      <c r="F5" s="268">
        <f t="shared" si="1"/>
        <v>0.67416666666666669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</v>
      </c>
      <c r="C6" s="271">
        <f>B6*OVERALL!C6</f>
        <v>0</v>
      </c>
      <c r="D6" s="272">
        <f>(COUNTIF(D7:D9, "y")/D10)*OVERALL!$C$6</f>
        <v>0</v>
      </c>
      <c r="E6" s="272">
        <f>(COUNTIF(E7:E9, "y")/E10)*OVERALL!$C$6</f>
        <v>0</v>
      </c>
      <c r="F6" s="272">
        <f>(COUNTIF(F7:F9, "y")/F10)*OVERALL!$C$6</f>
        <v>0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0</v>
      </c>
      <c r="C7" s="275">
        <f t="shared" ref="C7:C9" si="3">$C$2-COUNTIF(D7:F7, "-")</f>
        <v>3</v>
      </c>
      <c r="D7" s="276" t="s">
        <v>125</v>
      </c>
      <c r="E7" s="277" t="str">
        <f t="shared" ref="E7:F7" si="4">IF(E$2="","",D7)</f>
        <v>n</v>
      </c>
      <c r="F7" s="277" t="str">
        <f t="shared" si="4"/>
        <v>n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0.61111111111111105</v>
      </c>
      <c r="C11" s="271">
        <f>B11*OVERALL!C11</f>
        <v>0.15277777777777776</v>
      </c>
      <c r="D11" s="272">
        <f>(COUNTIF(D12:D18, "y")/D19)*OVERALL!$C$11</f>
        <v>0.125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127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  <c r="H20" s="284" t="s">
        <v>70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0.15625</v>
      </c>
      <c r="E33" s="272">
        <f>(COUNTIF(E34:E41, "y")/E42)*OVERALL!$C$33</f>
        <v>0.1875</v>
      </c>
      <c r="F33" s="272">
        <f>(COUNTIF(F34:F41, "y")/F42)*OVERALL!$C$33</f>
        <v>0.1875</v>
      </c>
      <c r="G33" s="94" t="s">
        <v>70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291" t="s">
        <v>128</v>
      </c>
      <c r="J42" s="292"/>
      <c r="K42" s="292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4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4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5" t="s">
        <v>125</v>
      </c>
      <c r="E56" s="315" t="s">
        <v>125</v>
      </c>
      <c r="F56" s="315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2.6666666666666665</v>
      </c>
      <c r="C59" s="275">
        <f t="shared" si="44"/>
        <v>3</v>
      </c>
      <c r="D59" s="318">
        <v>4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130</v>
      </c>
      <c r="B65" s="326">
        <f t="shared" ref="B65:B70" si="47">AVERAGE(D65:F65)</f>
        <v>8.1018518518518516E-5</v>
      </c>
      <c r="C65" s="327"/>
      <c r="D65" s="328">
        <v>8.1018518518518516E-5</v>
      </c>
      <c r="E65" s="328">
        <v>8.1018518518518516E-5</v>
      </c>
      <c r="F65" s="328">
        <v>8.1018518518518516E-5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131</v>
      </c>
      <c r="B66" s="331">
        <f t="shared" si="47"/>
        <v>7.7546296296296304E-4</v>
      </c>
      <c r="C66" s="332"/>
      <c r="D66" s="333">
        <v>9.4907407407407408E-4</v>
      </c>
      <c r="E66" s="333">
        <v>7.6388888888888893E-4</v>
      </c>
      <c r="F66" s="333">
        <v>6.134259259259259E-4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132</v>
      </c>
      <c r="B67" s="331">
        <f t="shared" si="47"/>
        <v>7.7546296296296304E-4</v>
      </c>
      <c r="C67" s="332"/>
      <c r="D67" s="335">
        <v>9.4907407407407408E-4</v>
      </c>
      <c r="E67" s="335">
        <v>7.6388888888888893E-4</v>
      </c>
      <c r="F67" s="335">
        <v>6.134259259259259E-4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133</v>
      </c>
      <c r="B68" s="331">
        <f t="shared" si="47"/>
        <v>7.7546296296296304E-4</v>
      </c>
      <c r="C68" s="332"/>
      <c r="D68" s="333">
        <v>9.4907407407407408E-4</v>
      </c>
      <c r="E68" s="333">
        <v>7.6388888888888893E-4</v>
      </c>
      <c r="F68" s="333">
        <v>6.134259259259259E-4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134</v>
      </c>
      <c r="B69" s="331">
        <f t="shared" si="47"/>
        <v>1.0879629629629629E-3</v>
      </c>
      <c r="C69" s="332"/>
      <c r="D69" s="335">
        <v>1.2847222222222223E-3</v>
      </c>
      <c r="E69" s="335">
        <v>1.0532407407407407E-3</v>
      </c>
      <c r="F69" s="335">
        <v>9.2592592592592596E-4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135</v>
      </c>
      <c r="B70" s="337">
        <f t="shared" si="47"/>
        <v>1.1149691358024693E-3</v>
      </c>
      <c r="C70" s="338"/>
      <c r="D70" s="339">
        <v>1.3078703703703703E-3</v>
      </c>
      <c r="E70" s="339">
        <v>1.0763888888888889E-3</v>
      </c>
      <c r="F70" s="339">
        <v>9.6064814814814819E-4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02.75" customHeight="1" x14ac:dyDescent="0.2">
      <c r="A72" s="340" t="s">
        <v>70</v>
      </c>
      <c r="B72" s="381" t="s">
        <v>136</v>
      </c>
      <c r="C72" s="378"/>
      <c r="D72" s="341" t="s">
        <v>137</v>
      </c>
      <c r="E72" s="341"/>
      <c r="F72" s="341"/>
    </row>
    <row r="73" spans="1:14" ht="15.75" customHeight="1" x14ac:dyDescent="0.2">
      <c r="A73" s="340"/>
      <c r="B73" s="342"/>
      <c r="C73" s="342"/>
      <c r="D73" s="343"/>
      <c r="E73" s="343"/>
      <c r="F73" s="343"/>
    </row>
    <row r="74" spans="1:14" ht="60" customHeight="1" x14ac:dyDescent="0.2">
      <c r="A74" s="340" t="s">
        <v>70</v>
      </c>
      <c r="B74" s="382" t="s">
        <v>138</v>
      </c>
      <c r="C74" s="378"/>
      <c r="D74" s="383"/>
      <c r="E74" s="384"/>
      <c r="F74" s="384"/>
    </row>
    <row r="75" spans="1:14" ht="15.75" customHeight="1" x14ac:dyDescent="0.2"/>
    <row r="76" spans="1:14" ht="15.75" customHeight="1" x14ac:dyDescent="0.2">
      <c r="A76" s="344" t="str">
        <f>OVERALL!A63</f>
        <v>PRE MENU MESSAGE TIME</v>
      </c>
      <c r="B76" s="345">
        <f t="shared" ref="B76:B83" si="48">IF(C76=0,"-",SUM(D76:F76)/C76)</f>
        <v>8.1018518518518516E-5</v>
      </c>
      <c r="C76" s="275">
        <f t="shared" ref="C76:C83" si="49">$C$2-COUNTIF(D76:F76, "-")</f>
        <v>3</v>
      </c>
      <c r="D76" s="346">
        <f t="shared" ref="D76:F76" si="50">D65</f>
        <v>8.1018518518518516E-5</v>
      </c>
      <c r="E76" s="346">
        <f t="shared" si="50"/>
        <v>8.1018518518518516E-5</v>
      </c>
      <c r="F76" s="346">
        <f t="shared" si="50"/>
        <v>8.1018518518518516E-5</v>
      </c>
      <c r="H76" s="329"/>
    </row>
    <row r="77" spans="1:14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  <c r="H77" s="329"/>
    </row>
    <row r="78" spans="1:14" ht="15.75" customHeight="1" x14ac:dyDescent="0.2">
      <c r="A78" s="344" t="str">
        <f>OVERALL!A65</f>
        <v>POST MENU MESSAGE TIME</v>
      </c>
      <c r="B78" s="345">
        <f t="shared" si="48"/>
        <v>3.1250000000000001E-4</v>
      </c>
      <c r="C78" s="275">
        <f t="shared" si="49"/>
        <v>3</v>
      </c>
      <c r="D78" s="346">
        <f t="shared" ref="D78:F78" si="52">D69-D68</f>
        <v>3.3564814814814818E-4</v>
      </c>
      <c r="E78" s="346">
        <f t="shared" si="52"/>
        <v>2.8935185185185173E-4</v>
      </c>
      <c r="F78" s="346">
        <f t="shared" si="52"/>
        <v>3.1250000000000006E-4</v>
      </c>
      <c r="H78" s="329"/>
    </row>
    <row r="79" spans="1:14" ht="15.75" customHeight="1" x14ac:dyDescent="0.2">
      <c r="A79" s="344" t="str">
        <f>OVERALL!A66</f>
        <v>TOTAL MESSAGE TIME</v>
      </c>
      <c r="B79" s="345">
        <f t="shared" si="48"/>
        <v>3.9351851851851852E-4</v>
      </c>
      <c r="C79" s="275">
        <f t="shared" si="49"/>
        <v>3</v>
      </c>
      <c r="D79" s="346">
        <f t="shared" ref="D79:F79" si="53">SUM(D76:D78)</f>
        <v>4.1666666666666669E-4</v>
      </c>
      <c r="E79" s="346">
        <f t="shared" si="53"/>
        <v>3.7037037037037024E-4</v>
      </c>
      <c r="F79" s="346">
        <f t="shared" si="53"/>
        <v>3.9351851851851858E-4</v>
      </c>
      <c r="H79" s="329"/>
    </row>
    <row r="80" spans="1:14" ht="15.75" customHeight="1" x14ac:dyDescent="0.2">
      <c r="A80" s="344" t="str">
        <f>OVERALL!A67</f>
        <v>MENU NAVIGATION TIME</v>
      </c>
      <c r="B80" s="345">
        <f t="shared" si="48"/>
        <v>6.9444444444444447E-4</v>
      </c>
      <c r="C80" s="275">
        <f t="shared" si="49"/>
        <v>3</v>
      </c>
      <c r="D80" s="346">
        <f t="shared" ref="D80:F80" si="54">(D66-D65)+(D68-D67)</f>
        <v>8.6805555555555551E-4</v>
      </c>
      <c r="E80" s="346">
        <f t="shared" si="54"/>
        <v>6.8287037037037036E-4</v>
      </c>
      <c r="F80" s="346">
        <f t="shared" si="54"/>
        <v>5.3240740740740744E-4</v>
      </c>
      <c r="H80" s="329"/>
    </row>
    <row r="81" spans="1:8" ht="15.75" customHeight="1" x14ac:dyDescent="0.2">
      <c r="A81" s="344" t="str">
        <f>OVERALL!A68</f>
        <v>TOTAL MENU TIME</v>
      </c>
      <c r="B81" s="345">
        <f t="shared" si="48"/>
        <v>1.0879629629629629E-3</v>
      </c>
      <c r="C81" s="275">
        <f t="shared" si="49"/>
        <v>3</v>
      </c>
      <c r="D81" s="346">
        <f t="shared" ref="D81:F81" si="55">SUM(D79:D80)</f>
        <v>1.2847222222222223E-3</v>
      </c>
      <c r="E81" s="346">
        <f t="shared" si="55"/>
        <v>1.0532407407407407E-3</v>
      </c>
      <c r="F81" s="346">
        <f t="shared" si="55"/>
        <v>9.2592592592592596E-4</v>
      </c>
      <c r="H81" s="329"/>
    </row>
    <row r="82" spans="1:8" ht="15.75" customHeight="1" x14ac:dyDescent="0.2">
      <c r="A82" s="273" t="str">
        <f>OVERALL!A69</f>
        <v>WAIT TIME</v>
      </c>
      <c r="B82" s="347">
        <f t="shared" si="48"/>
        <v>2.7006172839506154E-5</v>
      </c>
      <c r="C82" s="275">
        <f t="shared" si="49"/>
        <v>3</v>
      </c>
      <c r="D82" s="347">
        <f t="shared" ref="D82:F82" si="56">IF(D70="-", "-", D70-D69)</f>
        <v>2.3148148148148008E-5</v>
      </c>
      <c r="E82" s="347">
        <f t="shared" si="56"/>
        <v>2.3148148148148225E-5</v>
      </c>
      <c r="F82" s="347">
        <f t="shared" si="56"/>
        <v>3.4722222222222229E-5</v>
      </c>
      <c r="H82" s="329"/>
    </row>
    <row r="83" spans="1:8" ht="15.75" customHeight="1" x14ac:dyDescent="0.2">
      <c r="A83" s="344" t="str">
        <f>OVERALL!A70</f>
        <v>TOTAL ACCESS TIME</v>
      </c>
      <c r="B83" s="345">
        <f t="shared" si="48"/>
        <v>1.1149691358024693E-3</v>
      </c>
      <c r="C83" s="275">
        <f t="shared" si="49"/>
        <v>3</v>
      </c>
      <c r="D83" s="346">
        <f t="shared" ref="D83:F83" si="57">SUM(D81:D82)</f>
        <v>1.3078703703703703E-3</v>
      </c>
      <c r="E83" s="346">
        <f t="shared" si="57"/>
        <v>1.0763888888888889E-3</v>
      </c>
      <c r="F83" s="346">
        <f t="shared" si="57"/>
        <v>9.6064814814814819E-4</v>
      </c>
      <c r="H83" s="329"/>
    </row>
    <row r="84" spans="1:8" ht="15.75" customHeight="1" x14ac:dyDescent="0.2"/>
    <row r="85" spans="1:8" ht="15.75" customHeight="1" x14ac:dyDescent="0.2">
      <c r="D85" s="348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OVERALL!E1</f>
        <v>ALLIANZ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0.78333333333333321</v>
      </c>
      <c r="C4" s="266" t="s">
        <v>70</v>
      </c>
      <c r="D4" s="265">
        <f t="shared" ref="D4:F4" si="0">IF(D5&lt;0%,0%,D$5)</f>
        <v>0.76249999999999996</v>
      </c>
      <c r="E4" s="265">
        <f t="shared" si="0"/>
        <v>0.79374999999999996</v>
      </c>
      <c r="F4" s="265">
        <f t="shared" si="0"/>
        <v>0.79374999999999996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0.76249999999999996</v>
      </c>
      <c r="E5" s="268">
        <f t="shared" si="1"/>
        <v>0.79374999999999996</v>
      </c>
      <c r="F5" s="268">
        <f t="shared" si="1"/>
        <v>0.79374999999999996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349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81" t="s">
        <v>126</v>
      </c>
      <c r="E31" s="281" t="s">
        <v>126</v>
      </c>
      <c r="F31" s="281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0.83333333333333326</v>
      </c>
      <c r="C33" s="271">
        <f>B33*OVERALL!C33</f>
        <v>0.20833333333333331</v>
      </c>
      <c r="D33" s="272">
        <f>(COUNTIF(D34:D41, "y")/D42)*OVERALL!$C$33</f>
        <v>0.1875</v>
      </c>
      <c r="E33" s="272">
        <f>(COUNTIF(E34:E41, "y")/E42)*OVERALL!$C$33</f>
        <v>0.21875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2.3148148148148147E-5</v>
      </c>
      <c r="C65" s="327"/>
      <c r="D65" s="328">
        <v>2.3148148148148147E-5</v>
      </c>
      <c r="E65" s="328">
        <v>2.3148148148148147E-5</v>
      </c>
      <c r="F65" s="328">
        <v>2.3148148148148147E-5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3.1250000000000001E-4</v>
      </c>
      <c r="C66" s="332"/>
      <c r="D66" s="333">
        <v>4.0509259259259258E-4</v>
      </c>
      <c r="E66" s="333">
        <v>2.5462962962962961E-4</v>
      </c>
      <c r="F66" s="333">
        <v>2.7777777777777778E-4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1.1226851851851851E-3</v>
      </c>
      <c r="C67" s="332"/>
      <c r="D67" s="335">
        <v>1.2152777777777778E-3</v>
      </c>
      <c r="E67" s="335">
        <v>1.0648148148148149E-3</v>
      </c>
      <c r="F67" s="335">
        <v>1.0879629629629629E-3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1.2229938271604939E-3</v>
      </c>
      <c r="C68" s="332"/>
      <c r="D68" s="333">
        <v>1.3425925925925925E-3</v>
      </c>
      <c r="E68" s="333">
        <v>1.1689814814814816E-3</v>
      </c>
      <c r="F68" s="333">
        <v>1.1574074074074073E-3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1.423611111111111E-3</v>
      </c>
      <c r="C69" s="332"/>
      <c r="D69" s="335">
        <v>1.5509259259259259E-3</v>
      </c>
      <c r="E69" s="335">
        <v>1.3657407407407407E-3</v>
      </c>
      <c r="F69" s="335">
        <v>1.3541666666666667E-3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1.4969135802469138E-3</v>
      </c>
      <c r="C70" s="338"/>
      <c r="D70" s="339">
        <v>1.6550925925925926E-3</v>
      </c>
      <c r="E70" s="339">
        <v>1.4120370370370369E-3</v>
      </c>
      <c r="F70" s="339">
        <v>1.4236111111111112E-3</v>
      </c>
      <c r="H70" s="329"/>
      <c r="I70" s="329"/>
      <c r="J70" s="329"/>
      <c r="K70" s="329"/>
    </row>
    <row r="71" spans="1:11" ht="15.75" customHeight="1" x14ac:dyDescent="0.2">
      <c r="E71" s="94"/>
    </row>
    <row r="72" spans="1:11" ht="102.75" customHeight="1" x14ac:dyDescent="0.2">
      <c r="A72" s="340" t="s">
        <v>70</v>
      </c>
      <c r="B72" s="381" t="s">
        <v>136</v>
      </c>
      <c r="C72" s="378"/>
      <c r="D72" s="350" t="s">
        <v>139</v>
      </c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88" t="s">
        <v>140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2.3148148148148147E-5</v>
      </c>
      <c r="C76" s="275">
        <f t="shared" ref="C76:C83" si="49">$C$2-COUNTIF(D76:F76, "-")</f>
        <v>3</v>
      </c>
      <c r="D76" s="346">
        <f t="shared" ref="D76:F76" si="50">D65</f>
        <v>2.3148148148148147E-5</v>
      </c>
      <c r="E76" s="346">
        <f t="shared" si="50"/>
        <v>2.3148148148148147E-5</v>
      </c>
      <c r="F76" s="346">
        <f t="shared" si="50"/>
        <v>2.3148148148148147E-5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8.1018518518518516E-4</v>
      </c>
      <c r="C77" s="275">
        <f t="shared" si="49"/>
        <v>3</v>
      </c>
      <c r="D77" s="346">
        <f t="shared" ref="D77:F77" si="51">D67-D66</f>
        <v>8.1018518518518527E-4</v>
      </c>
      <c r="E77" s="346">
        <f t="shared" si="51"/>
        <v>8.1018518518518527E-4</v>
      </c>
      <c r="F77" s="346">
        <f t="shared" si="51"/>
        <v>8.1018518518518505E-4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2.006172839506173E-4</v>
      </c>
      <c r="C78" s="275">
        <f t="shared" si="49"/>
        <v>3</v>
      </c>
      <c r="D78" s="346">
        <f t="shared" ref="D78:F78" si="52">D69-D68</f>
        <v>2.0833333333333337E-4</v>
      </c>
      <c r="E78" s="346">
        <f t="shared" si="52"/>
        <v>1.9675925925925915E-4</v>
      </c>
      <c r="F78" s="346">
        <f t="shared" si="52"/>
        <v>1.9675925925925937E-4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1.0339506172839506E-3</v>
      </c>
      <c r="C79" s="275">
        <f t="shared" si="49"/>
        <v>3</v>
      </c>
      <c r="D79" s="346">
        <f t="shared" ref="D79:F79" si="53">SUM(D76:D78)</f>
        <v>1.0416666666666669E-3</v>
      </c>
      <c r="E79" s="346">
        <f t="shared" si="53"/>
        <v>1.0300925925925924E-3</v>
      </c>
      <c r="F79" s="346">
        <f t="shared" si="53"/>
        <v>1.0300925925925924E-3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3.8966049382716043E-4</v>
      </c>
      <c r="C80" s="275">
        <f t="shared" si="49"/>
        <v>3</v>
      </c>
      <c r="D80" s="346">
        <f t="shared" ref="D80:F80" si="54">(D66-D65)+(D68-D67)</f>
        <v>5.0925925925925911E-4</v>
      </c>
      <c r="E80" s="346">
        <f t="shared" si="54"/>
        <v>3.3564814814814818E-4</v>
      </c>
      <c r="F80" s="346">
        <f t="shared" si="54"/>
        <v>3.2407407407407406E-4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1.423611111111111E-3</v>
      </c>
      <c r="C81" s="275">
        <f t="shared" si="49"/>
        <v>3</v>
      </c>
      <c r="D81" s="346">
        <f t="shared" ref="D81:F81" si="55">SUM(D79:D80)</f>
        <v>1.5509259259259261E-3</v>
      </c>
      <c r="E81" s="346">
        <f t="shared" si="55"/>
        <v>1.3657407407407407E-3</v>
      </c>
      <c r="F81" s="346">
        <f t="shared" si="55"/>
        <v>1.3541666666666665E-3</v>
      </c>
    </row>
    <row r="82" spans="1:6" ht="15.75" customHeight="1" x14ac:dyDescent="0.2">
      <c r="A82" s="273" t="str">
        <f>OVERALL!A69</f>
        <v>WAIT TIME</v>
      </c>
      <c r="B82" s="347">
        <f t="shared" si="48"/>
        <v>7.3302469135802455E-5</v>
      </c>
      <c r="C82" s="275">
        <f t="shared" si="49"/>
        <v>3</v>
      </c>
      <c r="D82" s="347">
        <f t="shared" ref="D82:F82" si="56">IF(D70="-", "-", D70-D69)</f>
        <v>1.0416666666666669E-4</v>
      </c>
      <c r="E82" s="347">
        <f t="shared" si="56"/>
        <v>4.6296296296296233E-5</v>
      </c>
      <c r="F82" s="347">
        <f t="shared" si="56"/>
        <v>6.9444444444444458E-5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1.4969135802469136E-3</v>
      </c>
      <c r="C83" s="275">
        <f t="shared" si="49"/>
        <v>3</v>
      </c>
      <c r="D83" s="346">
        <f t="shared" ref="D83:F83" si="57">SUM(D81:D82)</f>
        <v>1.6550925925925928E-3</v>
      </c>
      <c r="E83" s="346">
        <f t="shared" si="57"/>
        <v>1.4120370370370369E-3</v>
      </c>
      <c r="F83" s="346">
        <f t="shared" si="57"/>
        <v>1.423611111111111E-3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OVERALL!F1</f>
        <v>BUDGET DIRECT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0.55125000000000002</v>
      </c>
      <c r="C4" s="266" t="s">
        <v>70</v>
      </c>
      <c r="D4" s="265">
        <f t="shared" ref="D4:F4" si="0">IF(D5&lt;0%,0%,D$5)</f>
        <v>0.45124999999999998</v>
      </c>
      <c r="E4" s="265">
        <f t="shared" si="0"/>
        <v>0.71375</v>
      </c>
      <c r="F4" s="265">
        <f t="shared" si="0"/>
        <v>0.48875000000000002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0.45124999999999998</v>
      </c>
      <c r="E5" s="268">
        <f t="shared" si="1"/>
        <v>0.71375</v>
      </c>
      <c r="F5" s="268">
        <f t="shared" si="1"/>
        <v>0.48875000000000002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81" t="s">
        <v>126</v>
      </c>
      <c r="E14" s="281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81" t="s">
        <v>126</v>
      </c>
      <c r="E15" s="281" t="s">
        <v>126</v>
      </c>
      <c r="F15" s="281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81" t="s">
        <v>126</v>
      </c>
      <c r="E21" s="281" t="s">
        <v>126</v>
      </c>
      <c r="F21" s="281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81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81" t="s">
        <v>126</v>
      </c>
      <c r="F23" s="281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0.625</v>
      </c>
      <c r="C33" s="271">
        <f>B33*OVERALL!C33</f>
        <v>0.15625</v>
      </c>
      <c r="D33" s="272">
        <f>(COUNTIF(D34:D41, "y")/D42)*OVERALL!$C$33</f>
        <v>0.15625</v>
      </c>
      <c r="E33" s="272">
        <f>(COUNTIF(E34:E41, "y")/E42)*OVERALL!$C$33</f>
        <v>0.21875</v>
      </c>
      <c r="F33" s="272">
        <f>(COUNTIF(F34:F41, "y")/F42)*OVERALL!$C$33</f>
        <v>9.375E-2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n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0.66666666666666663</v>
      </c>
      <c r="C43" s="271" t="str">
        <f>OVERALL!C43</f>
        <v>PENALTY</v>
      </c>
      <c r="D43" s="295">
        <f t="shared" ref="D43:F43" si="30">I43</f>
        <v>-0.2</v>
      </c>
      <c r="E43" s="295">
        <f t="shared" si="30"/>
        <v>0</v>
      </c>
      <c r="F43" s="295">
        <f t="shared" si="30"/>
        <v>-0.1</v>
      </c>
      <c r="I43" s="296">
        <f t="shared" ref="I43:K43" si="31">IF(SUM(I44:I51)=0%,0%,SUM(I44:I51))</f>
        <v>-0.2</v>
      </c>
      <c r="J43" s="296">
        <f t="shared" si="31"/>
        <v>0</v>
      </c>
      <c r="K43" s="296">
        <f t="shared" si="31"/>
        <v>-0.1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0.33333333333333331</v>
      </c>
      <c r="C47" s="298">
        <f>OVERALL!C47</f>
        <v>-0.2</v>
      </c>
      <c r="D47" s="281" t="s">
        <v>126</v>
      </c>
      <c r="E47" s="281" t="s">
        <v>125</v>
      </c>
      <c r="F47" s="281" t="s">
        <v>125</v>
      </c>
      <c r="I47" s="299">
        <f t="shared" ref="I47:K47" si="36">IF(D47="y",$C47,"")</f>
        <v>-0.2</v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81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0.33333333333333331</v>
      </c>
      <c r="C50" s="298">
        <f>OVERALL!C50</f>
        <v>-0.1</v>
      </c>
      <c r="D50" s="281" t="s">
        <v>125</v>
      </c>
      <c r="E50" s="276" t="s">
        <v>125</v>
      </c>
      <c r="F50" s="281" t="s">
        <v>126</v>
      </c>
      <c r="I50" s="299" t="str">
        <f t="shared" ref="I50:K50" si="39">IF(D50="y",$C50,"")</f>
        <v/>
      </c>
      <c r="J50" s="299" t="str">
        <f t="shared" si="39"/>
        <v/>
      </c>
      <c r="K50" s="299">
        <f t="shared" si="39"/>
        <v>-0.1</v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0</v>
      </c>
      <c r="F53" s="280">
        <f t="shared" si="42"/>
        <v>1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281" t="s">
        <v>125</v>
      </c>
      <c r="E56" s="315" t="s">
        <v>125</v>
      </c>
      <c r="F56" s="315" t="s">
        <v>125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81" t="s">
        <v>126</v>
      </c>
      <c r="E58" s="281" t="s">
        <v>126</v>
      </c>
      <c r="F58" s="281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5</v>
      </c>
      <c r="C59" s="275">
        <f t="shared" si="44"/>
        <v>3</v>
      </c>
      <c r="D59" s="318">
        <v>6</v>
      </c>
      <c r="E59" s="318">
        <v>5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141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5.7870370370370373E-5</v>
      </c>
      <c r="C65" s="327"/>
      <c r="D65" s="328">
        <v>5.7870370370370373E-5</v>
      </c>
      <c r="E65" s="328">
        <v>5.7870370370370373E-5</v>
      </c>
      <c r="F65" s="328">
        <v>5.7870370370370373E-5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5.6712962962962956E-4</v>
      </c>
      <c r="C66" s="332"/>
      <c r="D66" s="333">
        <v>9.837962962962962E-4</v>
      </c>
      <c r="E66" s="333">
        <v>3.7037037037037035E-4</v>
      </c>
      <c r="F66" s="333">
        <v>3.4722222222222224E-4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5.6712962962962956E-4</v>
      </c>
      <c r="C67" s="332"/>
      <c r="D67" s="335">
        <v>9.837962962962962E-4</v>
      </c>
      <c r="E67" s="335">
        <v>3.7037037037037035E-4</v>
      </c>
      <c r="F67" s="335">
        <v>3.4722222222222224E-4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5.6712962962962956E-4</v>
      </c>
      <c r="C68" s="332"/>
      <c r="D68" s="333">
        <v>9.837962962962962E-4</v>
      </c>
      <c r="E68" s="333">
        <v>3.7037037037037035E-4</v>
      </c>
      <c r="F68" s="333">
        <v>3.4722222222222224E-4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1.6358024691358025E-3</v>
      </c>
      <c r="C69" s="332"/>
      <c r="D69" s="335">
        <v>2.0833333333333333E-3</v>
      </c>
      <c r="E69" s="335">
        <v>1.4236111111111112E-3</v>
      </c>
      <c r="F69" s="335">
        <v>1.4004629629629629E-3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3.1635802469135803E-3</v>
      </c>
      <c r="C70" s="338"/>
      <c r="D70" s="339">
        <v>2.1296296296296298E-3</v>
      </c>
      <c r="E70" s="339">
        <v>1.4583333333333334E-3</v>
      </c>
      <c r="F70" s="339">
        <v>5.9027777777777776E-3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 t="s">
        <v>142</v>
      </c>
      <c r="E72" s="350"/>
      <c r="F72" s="350"/>
      <c r="G72" s="343" t="s">
        <v>70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83" t="s">
        <v>143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5.7870370370370373E-5</v>
      </c>
      <c r="C76" s="275">
        <f t="shared" ref="C76:C83" si="49">$C$2-COUNTIF(D76:F76, "-")</f>
        <v>3</v>
      </c>
      <c r="D76" s="346">
        <f t="shared" ref="D76:F76" si="50">D65</f>
        <v>5.7870370370370373E-5</v>
      </c>
      <c r="E76" s="346">
        <f t="shared" si="50"/>
        <v>5.7870370370370373E-5</v>
      </c>
      <c r="F76" s="346">
        <f t="shared" si="50"/>
        <v>5.7870370370370373E-5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1.0686728395061728E-3</v>
      </c>
      <c r="C78" s="275">
        <f t="shared" si="49"/>
        <v>3</v>
      </c>
      <c r="D78" s="346">
        <f t="shared" ref="D78:F78" si="52">D69-D68</f>
        <v>1.0995370370370371E-3</v>
      </c>
      <c r="E78" s="346">
        <f t="shared" si="52"/>
        <v>1.0532407407407409E-3</v>
      </c>
      <c r="F78" s="346">
        <f t="shared" si="52"/>
        <v>1.0532407407407407E-3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1.1265432098765433E-3</v>
      </c>
      <c r="C79" s="275">
        <f t="shared" si="49"/>
        <v>3</v>
      </c>
      <c r="D79" s="346">
        <f t="shared" ref="D79:F79" si="53">SUM(D76:D78)</f>
        <v>1.1574074074074076E-3</v>
      </c>
      <c r="E79" s="346">
        <f t="shared" si="53"/>
        <v>1.1111111111111113E-3</v>
      </c>
      <c r="F79" s="346">
        <f t="shared" si="53"/>
        <v>1.1111111111111111E-3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5.0925925925925921E-4</v>
      </c>
      <c r="C80" s="275">
        <f t="shared" si="49"/>
        <v>3</v>
      </c>
      <c r="D80" s="346">
        <f t="shared" ref="D80:F80" si="54">(D66-D65)+(D68-D67)</f>
        <v>9.2592592592592585E-4</v>
      </c>
      <c r="E80" s="346">
        <f t="shared" si="54"/>
        <v>3.1249999999999995E-4</v>
      </c>
      <c r="F80" s="346">
        <f t="shared" si="54"/>
        <v>2.8935185185185184E-4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1.6358024691358025E-3</v>
      </c>
      <c r="C81" s="275">
        <f t="shared" si="49"/>
        <v>3</v>
      </c>
      <c r="D81" s="346">
        <f t="shared" ref="D81:F81" si="55">SUM(D79:D80)</f>
        <v>2.0833333333333333E-3</v>
      </c>
      <c r="E81" s="346">
        <f t="shared" si="55"/>
        <v>1.4236111111111112E-3</v>
      </c>
      <c r="F81" s="346">
        <f t="shared" si="55"/>
        <v>1.4004629629629629E-3</v>
      </c>
    </row>
    <row r="82" spans="1:6" ht="15.75" customHeight="1" x14ac:dyDescent="0.2">
      <c r="A82" s="273" t="str">
        <f>OVERALL!A69</f>
        <v>WAIT TIME</v>
      </c>
      <c r="B82" s="347">
        <f t="shared" si="48"/>
        <v>1.5277777777777779E-3</v>
      </c>
      <c r="C82" s="275">
        <f t="shared" si="49"/>
        <v>3</v>
      </c>
      <c r="D82" s="347">
        <f t="shared" ref="D82:F82" si="56">IF(D70="-", "-", D70-D69)</f>
        <v>4.629629629629645E-5</v>
      </c>
      <c r="E82" s="347">
        <f t="shared" si="56"/>
        <v>3.4722222222222229E-5</v>
      </c>
      <c r="F82" s="347">
        <f t="shared" si="56"/>
        <v>4.5023148148148149E-3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3.1635802469135803E-3</v>
      </c>
      <c r="C83" s="275">
        <f t="shared" si="49"/>
        <v>3</v>
      </c>
      <c r="D83" s="346">
        <f t="shared" ref="D83:F83" si="57">SUM(D81:D82)</f>
        <v>2.1296296296296298E-3</v>
      </c>
      <c r="E83" s="346">
        <f t="shared" si="57"/>
        <v>1.4583333333333334E-3</v>
      </c>
      <c r="F83" s="346">
        <f t="shared" si="57"/>
        <v>5.9027777777777776E-3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OVERALL!G1</f>
        <v>NRMA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0.62041666666666673</v>
      </c>
      <c r="C4" s="266" t="s">
        <v>70</v>
      </c>
      <c r="D4" s="265">
        <f t="shared" ref="D4:F4" si="0">IF(D5&lt;0%,0%,D$5)</f>
        <v>0.57958333333333334</v>
      </c>
      <c r="E4" s="265">
        <f t="shared" si="0"/>
        <v>0.64083333333333337</v>
      </c>
      <c r="F4" s="265">
        <f t="shared" si="0"/>
        <v>0.64083333333333337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0.57958333333333334</v>
      </c>
      <c r="E5" s="268">
        <f t="shared" si="1"/>
        <v>0.64083333333333337</v>
      </c>
      <c r="F5" s="268">
        <f t="shared" si="1"/>
        <v>0.64083333333333337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0.33333333333333331</v>
      </c>
      <c r="C11" s="271">
        <f>B11*OVERALL!C11</f>
        <v>8.3333333333333329E-2</v>
      </c>
      <c r="D11" s="272">
        <f>(COUNTIF(D12:D18, "y")/D19)*OVERALL!$C$11</f>
        <v>8.3333333333333329E-2</v>
      </c>
      <c r="E11" s="272">
        <f>(COUNTIF(E12:E18, "y")/E19)*OVERALL!$C$11</f>
        <v>8.3333333333333329E-2</v>
      </c>
      <c r="F11" s="272">
        <f>(COUNTIF(F12:F18, "y")/F19)*OVERALL!$C$11</f>
        <v>8.3333333333333329E-2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76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0</v>
      </c>
      <c r="C18" s="275">
        <f t="shared" si="9"/>
        <v>3</v>
      </c>
      <c r="D18" s="281" t="s">
        <v>125</v>
      </c>
      <c r="E18" s="281" t="s">
        <v>125</v>
      </c>
      <c r="F18" s="281" t="s">
        <v>125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0.73333333333333328</v>
      </c>
      <c r="C26" s="271">
        <f>B26*OVERALL!C26</f>
        <v>0.10999999999999999</v>
      </c>
      <c r="D26" s="272">
        <f>(COUNTIF(D27:D31, "y")/D32)*OVERALL!$C$26</f>
        <v>0.09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0.66666666666666663</v>
      </c>
      <c r="C27" s="275">
        <f t="shared" ref="C27:C31" si="17">$C$2-COUNTIF(D27:F27, "-")</f>
        <v>3</v>
      </c>
      <c r="D27" s="281" t="s">
        <v>125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0.15625</v>
      </c>
      <c r="E33" s="272">
        <f>(COUNTIF(E34:E41, "y")/E42)*OVERALL!$C$33</f>
        <v>0.1875</v>
      </c>
      <c r="F33" s="272">
        <f>(COUNTIF(F34:F41, "y")/F42)*OVERALL!$C$33</f>
        <v>0.1875</v>
      </c>
      <c r="I33" s="351"/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81" t="s">
        <v>125</v>
      </c>
      <c r="E48" s="281" t="s">
        <v>125</v>
      </c>
      <c r="F48" s="281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6.1728395061728394E-4</v>
      </c>
      <c r="C66" s="332"/>
      <c r="D66" s="333">
        <v>7.5231481481481482E-4</v>
      </c>
      <c r="E66" s="333">
        <v>5.5555555555555556E-4</v>
      </c>
      <c r="F66" s="333">
        <v>5.4398148148148144E-4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6.1728395061728394E-4</v>
      </c>
      <c r="C67" s="332"/>
      <c r="D67" s="335">
        <v>7.5231481481481482E-4</v>
      </c>
      <c r="E67" s="335">
        <v>5.5555555555555556E-4</v>
      </c>
      <c r="F67" s="335">
        <v>5.4398148148148144E-4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6.1728395061728394E-4</v>
      </c>
      <c r="C68" s="332"/>
      <c r="D68" s="333">
        <v>7.5231481481481482E-4</v>
      </c>
      <c r="E68" s="333">
        <v>5.5555555555555556E-4</v>
      </c>
      <c r="F68" s="333">
        <v>5.4398148148148144E-4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1.2770061728395062E-3</v>
      </c>
      <c r="C69" s="332"/>
      <c r="D69" s="335">
        <v>1.4351851851851852E-3</v>
      </c>
      <c r="E69" s="335">
        <v>1.2037037037037038E-3</v>
      </c>
      <c r="F69" s="335">
        <v>1.1921296296296296E-3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1.3657407407407409E-3</v>
      </c>
      <c r="C70" s="338"/>
      <c r="D70" s="339">
        <v>1.5625000000000001E-3</v>
      </c>
      <c r="E70" s="339">
        <v>1.2962962962962963E-3</v>
      </c>
      <c r="F70" s="339">
        <v>1.238425925925926E-3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41"/>
      <c r="E72" s="350"/>
      <c r="F72" s="352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90" t="s">
        <v>144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6.9444444444444444E-5</v>
      </c>
      <c r="C76" s="275">
        <f t="shared" ref="C76:C83" si="49">$C$2-COUNTIF(D76:F76, "-")</f>
        <v>3</v>
      </c>
      <c r="D76" s="346">
        <f t="shared" ref="D76:F76" si="50">D65</f>
        <v>6.9444444444444444E-5</v>
      </c>
      <c r="E76" s="346">
        <f t="shared" si="50"/>
        <v>6.9444444444444444E-5</v>
      </c>
      <c r="F76" s="346">
        <f t="shared" si="50"/>
        <v>6.9444444444444444E-5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6.5972222222222224E-4</v>
      </c>
      <c r="C78" s="275">
        <f t="shared" si="49"/>
        <v>3</v>
      </c>
      <c r="D78" s="346">
        <f t="shared" ref="D78:F78" si="52">D69-D68</f>
        <v>6.8287037037037036E-4</v>
      </c>
      <c r="E78" s="346">
        <f t="shared" si="52"/>
        <v>6.4814814814814824E-4</v>
      </c>
      <c r="F78" s="346">
        <f t="shared" si="52"/>
        <v>6.4814814814814813E-4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7.291666666666667E-4</v>
      </c>
      <c r="C79" s="275">
        <f t="shared" si="49"/>
        <v>3</v>
      </c>
      <c r="D79" s="346">
        <f t="shared" ref="D79:F79" si="53">SUM(D76:D78)</f>
        <v>7.5231481481481482E-4</v>
      </c>
      <c r="E79" s="346">
        <f t="shared" si="53"/>
        <v>7.175925925925927E-4</v>
      </c>
      <c r="F79" s="346">
        <f t="shared" si="53"/>
        <v>7.1759259259259259E-4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5.4783950617283948E-4</v>
      </c>
      <c r="C80" s="275">
        <f t="shared" si="49"/>
        <v>3</v>
      </c>
      <c r="D80" s="346">
        <f t="shared" ref="D80:F80" si="54">(D66-D65)+(D68-D67)</f>
        <v>6.8287037037037036E-4</v>
      </c>
      <c r="E80" s="346">
        <f t="shared" si="54"/>
        <v>4.861111111111111E-4</v>
      </c>
      <c r="F80" s="346">
        <f t="shared" si="54"/>
        <v>4.7453703703703698E-4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1.2770061728395062E-3</v>
      </c>
      <c r="C81" s="275">
        <f t="shared" si="49"/>
        <v>3</v>
      </c>
      <c r="D81" s="346">
        <f t="shared" ref="D81:F81" si="55">SUM(D79:D80)</f>
        <v>1.4351851851851852E-3</v>
      </c>
      <c r="E81" s="346">
        <f t="shared" si="55"/>
        <v>1.2037037037037038E-3</v>
      </c>
      <c r="F81" s="346">
        <f t="shared" si="55"/>
        <v>1.1921296296296296E-3</v>
      </c>
    </row>
    <row r="82" spans="1:6" ht="15.75" customHeight="1" x14ac:dyDescent="0.2">
      <c r="A82" s="273" t="str">
        <f>OVERALL!A69</f>
        <v>WAIT TIME</v>
      </c>
      <c r="B82" s="347">
        <f t="shared" si="48"/>
        <v>8.8734567901234605E-5</v>
      </c>
      <c r="C82" s="275">
        <f t="shared" si="49"/>
        <v>3</v>
      </c>
      <c r="D82" s="347">
        <f t="shared" ref="D82:F82" si="56">IF(D70="-", "-", D70-D69)</f>
        <v>1.2731481481481491E-4</v>
      </c>
      <c r="E82" s="347">
        <f t="shared" si="56"/>
        <v>9.2592592592592466E-5</v>
      </c>
      <c r="F82" s="347">
        <f t="shared" si="56"/>
        <v>4.629629629629645E-5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1.3657407407407409E-3</v>
      </c>
      <c r="C83" s="275">
        <f t="shared" si="49"/>
        <v>3</v>
      </c>
      <c r="D83" s="346">
        <f t="shared" ref="D83:F83" si="57">SUM(D81:D82)</f>
        <v>1.5625000000000001E-3</v>
      </c>
      <c r="E83" s="346">
        <f t="shared" si="57"/>
        <v>1.2962962962962963E-3</v>
      </c>
      <c r="F83" s="346">
        <f t="shared" si="57"/>
        <v>1.238425925925926E-3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OVERALL!H1</f>
        <v>RAC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0.73583333333333323</v>
      </c>
      <c r="C4" s="266" t="s">
        <v>70</v>
      </c>
      <c r="D4" s="265">
        <f t="shared" ref="D4:F4" si="0">IF(D5&lt;0%,0%,D$5)</f>
        <v>0.79416666666666658</v>
      </c>
      <c r="E4" s="265">
        <f t="shared" si="0"/>
        <v>0.74416666666666664</v>
      </c>
      <c r="F4" s="265">
        <f t="shared" si="0"/>
        <v>0.66916666666666658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0.79416666666666658</v>
      </c>
      <c r="E5" s="268">
        <f t="shared" si="1"/>
        <v>0.74416666666666664</v>
      </c>
      <c r="F5" s="268">
        <f t="shared" si="1"/>
        <v>0.66916666666666658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1</v>
      </c>
      <c r="C6" s="271">
        <f>B6*OVERALL!C6</f>
        <v>0.15</v>
      </c>
      <c r="D6" s="272">
        <f>(COUNTIF(D7:D9, "y")/D10)*OVERALL!$C$6</f>
        <v>0.15</v>
      </c>
      <c r="E6" s="272">
        <f>(COUNTIF(E7:E9, "y")/E10)*OVERALL!$C$6</f>
        <v>0.15</v>
      </c>
      <c r="F6" s="272">
        <f>(COUNTIF(F7:F9, "y")/F10)*OVERALL!$C$6</f>
        <v>0.15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1</v>
      </c>
      <c r="C8" s="275">
        <f t="shared" si="3"/>
        <v>3</v>
      </c>
      <c r="D8" s="349" t="s">
        <v>126</v>
      </c>
      <c r="E8" s="277" t="str">
        <f t="shared" ref="E8:F8" si="5">IF(E$2="","",D8)</f>
        <v>y</v>
      </c>
      <c r="F8" s="277" t="str">
        <f t="shared" si="5"/>
        <v>y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0.66666666666666663</v>
      </c>
      <c r="C11" s="271">
        <f>B11*OVERALL!C11</f>
        <v>0.16666666666666666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3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0.91666666666666663</v>
      </c>
      <c r="C20" s="271">
        <f>B20*OVERALL!C20</f>
        <v>0.18333333333333335</v>
      </c>
      <c r="D20" s="272">
        <f>(COUNTIF(D21:D24, "y")/D25)*OVERALL!$C$20</f>
        <v>0.2</v>
      </c>
      <c r="E20" s="272">
        <f>(COUNTIF(E21:E24, "y")/E25)*OVERALL!$C$20</f>
        <v>0.15000000000000002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0.66666666666666663</v>
      </c>
      <c r="C24" s="275">
        <f t="shared" si="14"/>
        <v>3</v>
      </c>
      <c r="D24" s="276" t="s">
        <v>126</v>
      </c>
      <c r="E24" s="281" t="s">
        <v>125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81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0.58333333333333326</v>
      </c>
      <c r="C33" s="271">
        <f>B33*OVERALL!C33</f>
        <v>0.14583333333333331</v>
      </c>
      <c r="D33" s="272">
        <f>(COUNTIF(D34:D41, "y")/D42)*OVERALL!$C$33</f>
        <v>0.1875</v>
      </c>
      <c r="E33" s="272">
        <f>(COUNTIF(E34:E41, "y")/E42)*OVERALL!$C$33</f>
        <v>0.1875</v>
      </c>
      <c r="F33" s="272">
        <f>(COUNTIF(F34:F41, "y")/F42)*OVERALL!$C$33</f>
        <v>6.25E-2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n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</v>
      </c>
      <c r="C59" s="275">
        <f t="shared" si="44"/>
        <v>3</v>
      </c>
      <c r="D59" s="318">
        <v>3</v>
      </c>
      <c r="E59" s="318">
        <v>3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3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1.9675925925925926E-4</v>
      </c>
      <c r="C66" s="332"/>
      <c r="D66" s="333">
        <v>1.9675925925925926E-4</v>
      </c>
      <c r="E66" s="333">
        <v>1.9675925925925926E-4</v>
      </c>
      <c r="F66" s="333">
        <v>1.9675925925925926E-4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2.8935185185185184E-4</v>
      </c>
      <c r="C67" s="332"/>
      <c r="D67" s="335">
        <v>2.8935185185185184E-4</v>
      </c>
      <c r="E67" s="335">
        <v>2.8935185185185184E-4</v>
      </c>
      <c r="F67" s="335">
        <v>2.8935185185185184E-4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5.1697530864197529E-4</v>
      </c>
      <c r="C68" s="332"/>
      <c r="D68" s="333">
        <v>4.8611111111111104E-4</v>
      </c>
      <c r="E68" s="333">
        <v>4.861111111111111E-4</v>
      </c>
      <c r="F68" s="333">
        <v>5.7870370370370367E-4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1.5239197530864199E-3</v>
      </c>
      <c r="C69" s="332"/>
      <c r="D69" s="335">
        <v>1.4814814814814814E-3</v>
      </c>
      <c r="E69" s="335">
        <v>1.5046296296296296E-3</v>
      </c>
      <c r="F69" s="335">
        <v>1.5856481481481481E-3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2.8086419753086422E-3</v>
      </c>
      <c r="C70" s="338"/>
      <c r="D70" s="339">
        <v>1.5393518518518519E-3</v>
      </c>
      <c r="E70" s="339">
        <v>1.5740740740740741E-3</v>
      </c>
      <c r="F70" s="339">
        <v>5.3125000000000004E-3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91" t="s">
        <v>145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9.2592592592592574E-5</v>
      </c>
      <c r="C77" s="275">
        <f t="shared" si="49"/>
        <v>3</v>
      </c>
      <c r="D77" s="346">
        <f t="shared" ref="D77:F77" si="51">D67-D66</f>
        <v>9.2592592592592574E-5</v>
      </c>
      <c r="E77" s="346">
        <f t="shared" si="51"/>
        <v>9.2592592592592574E-5</v>
      </c>
      <c r="F77" s="346">
        <f t="shared" si="51"/>
        <v>9.2592592592592574E-5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1.0069444444444444E-3</v>
      </c>
      <c r="C78" s="275">
        <f t="shared" si="49"/>
        <v>3</v>
      </c>
      <c r="D78" s="346">
        <f t="shared" ref="D78:F78" si="52">D69-D68</f>
        <v>9.9537037037037042E-4</v>
      </c>
      <c r="E78" s="346">
        <f t="shared" si="52"/>
        <v>1.0185185185185184E-3</v>
      </c>
      <c r="F78" s="346">
        <f t="shared" si="52"/>
        <v>1.0069444444444444E-3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1.1342592592592593E-3</v>
      </c>
      <c r="C79" s="275">
        <f t="shared" si="49"/>
        <v>3</v>
      </c>
      <c r="D79" s="346">
        <f t="shared" ref="D79:F79" si="53">SUM(D76:D78)</f>
        <v>1.1226851851851853E-3</v>
      </c>
      <c r="E79" s="346">
        <f t="shared" si="53"/>
        <v>1.1458333333333333E-3</v>
      </c>
      <c r="F79" s="346">
        <f t="shared" si="53"/>
        <v>1.1342592592592593E-3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3.8966049382716043E-4</v>
      </c>
      <c r="C80" s="275">
        <f t="shared" si="49"/>
        <v>3</v>
      </c>
      <c r="D80" s="346">
        <f t="shared" ref="D80:F80" si="54">(D66-D65)+(D68-D67)</f>
        <v>3.5879629629629624E-4</v>
      </c>
      <c r="E80" s="346">
        <f t="shared" si="54"/>
        <v>3.5879629629629629E-4</v>
      </c>
      <c r="F80" s="346">
        <f t="shared" si="54"/>
        <v>4.5138888888888887E-4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1.5239197530864199E-3</v>
      </c>
      <c r="C81" s="275">
        <f t="shared" si="49"/>
        <v>3</v>
      </c>
      <c r="D81" s="346">
        <f t="shared" ref="D81:F81" si="55">SUM(D79:D80)</f>
        <v>1.4814814814814816E-3</v>
      </c>
      <c r="E81" s="346">
        <f t="shared" si="55"/>
        <v>1.5046296296296296E-3</v>
      </c>
      <c r="F81" s="346">
        <f t="shared" si="55"/>
        <v>1.5856481481481481E-3</v>
      </c>
    </row>
    <row r="82" spans="1:6" ht="15.75" customHeight="1" x14ac:dyDescent="0.2">
      <c r="A82" s="273" t="str">
        <f>OVERALL!A69</f>
        <v>WAIT TIME</v>
      </c>
      <c r="B82" s="347">
        <f t="shared" si="48"/>
        <v>1.2847222222222225E-3</v>
      </c>
      <c r="C82" s="275">
        <f t="shared" si="49"/>
        <v>3</v>
      </c>
      <c r="D82" s="347">
        <f t="shared" ref="D82:F82" si="56">IF(D70="-", "-", D70-D69)</f>
        <v>5.7870370370370454E-5</v>
      </c>
      <c r="E82" s="347">
        <f t="shared" si="56"/>
        <v>6.9444444444444458E-5</v>
      </c>
      <c r="F82" s="347">
        <f t="shared" si="56"/>
        <v>3.7268518518518523E-3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2.8086419753086422E-3</v>
      </c>
      <c r="C83" s="275">
        <f t="shared" si="49"/>
        <v>3</v>
      </c>
      <c r="D83" s="346">
        <f t="shared" ref="D83:F83" si="57">SUM(D81:D82)</f>
        <v>1.5393518518518521E-3</v>
      </c>
      <c r="E83" s="346">
        <f t="shared" si="57"/>
        <v>1.5740740740740741E-3</v>
      </c>
      <c r="F83" s="346">
        <f t="shared" si="57"/>
        <v>5.3125000000000004E-3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46023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OVERALL!I1</f>
        <v>RACV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0.41041666666666665</v>
      </c>
      <c r="C4" s="266" t="s">
        <v>70</v>
      </c>
      <c r="D4" s="265">
        <f t="shared" ref="D4:F4" si="0">IF(D5&lt;0%,0%,D$5)</f>
        <v>0</v>
      </c>
      <c r="E4" s="265">
        <f t="shared" si="0"/>
        <v>0.6</v>
      </c>
      <c r="F4" s="265">
        <f t="shared" si="0"/>
        <v>0.63124999999999998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-7.5892857142857095E-2</v>
      </c>
      <c r="E5" s="268">
        <f t="shared" si="1"/>
        <v>0.6</v>
      </c>
      <c r="F5" s="268">
        <f t="shared" si="1"/>
        <v>0.63124999999999998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0.5714285714285714</v>
      </c>
      <c r="C11" s="271">
        <f>B11*OVERALL!C11</f>
        <v>0.14285714285714285</v>
      </c>
      <c r="D11" s="272">
        <f>(COUNTIF(D12:D18, "y")/D19)*OVERALL!$C$11</f>
        <v>0.14285714285714285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1</v>
      </c>
      <c r="D17" s="282" t="s">
        <v>126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0.5</v>
      </c>
      <c r="C20" s="271">
        <f>B20*OVERALL!C20</f>
        <v>0.1</v>
      </c>
      <c r="D20" s="272">
        <f>(COUNTIF(D21:D24, "y")/D25)*OVERALL!$C$20</f>
        <v>0.1</v>
      </c>
      <c r="E20" s="272">
        <f>(COUNTIF(E21:E24, "y")/E25)*OVERALL!$C$20</f>
        <v>0.1</v>
      </c>
      <c r="F20" s="272">
        <f>(COUNTIF(F21:F24, "y")/F25)*OVERALL!$C$20</f>
        <v>0.1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</v>
      </c>
      <c r="C23" s="275">
        <f t="shared" si="14"/>
        <v>3</v>
      </c>
      <c r="D23" s="276" t="s">
        <v>125</v>
      </c>
      <c r="E23" s="276" t="s">
        <v>125</v>
      </c>
      <c r="F23" s="276" t="s">
        <v>125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</v>
      </c>
      <c r="C24" s="275">
        <f t="shared" si="14"/>
        <v>3</v>
      </c>
      <c r="D24" s="276" t="s">
        <v>125</v>
      </c>
      <c r="E24" s="281" t="s">
        <v>125</v>
      </c>
      <c r="F24" s="276" t="s">
        <v>125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0.41666666666666663</v>
      </c>
      <c r="C33" s="271">
        <f>B33*OVERALL!C33</f>
        <v>0.10416666666666666</v>
      </c>
      <c r="D33" s="272">
        <f>(COUNTIF(D34:D41, "y")/D42)*OVERALL!$C$33</f>
        <v>3.125E-2</v>
      </c>
      <c r="E33" s="272">
        <f>(COUNTIF(E34:E41, "y")/E42)*OVERALL!$C$33</f>
        <v>0.125</v>
      </c>
      <c r="F33" s="272">
        <f>(COUNTIF(F34:F41, "y")/F42)*OVERALL!$C$33</f>
        <v>0.15625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n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-0.6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-0.6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81" t="s">
        <v>125</v>
      </c>
      <c r="E49" s="281" t="s">
        <v>125</v>
      </c>
      <c r="F49" s="281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0.33333333333333331</v>
      </c>
      <c r="C50" s="298">
        <f>OVERALL!C50</f>
        <v>-0.1</v>
      </c>
      <c r="D50" s="281" t="s">
        <v>126</v>
      </c>
      <c r="E50" s="281" t="s">
        <v>125</v>
      </c>
      <c r="F50" s="281" t="s">
        <v>125</v>
      </c>
      <c r="I50" s="299">
        <f t="shared" ref="I50:K50" si="39">IF(D50="y",$C50,"")</f>
        <v>-0.1</v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4" t="s">
        <v>126</v>
      </c>
      <c r="E51" s="304" t="s">
        <v>125</v>
      </c>
      <c r="F51" s="303" t="s">
        <v>125</v>
      </c>
      <c r="I51" s="305">
        <f t="shared" ref="I51:K51" si="40">IF(D51="y",$C51,"")</f>
        <v>-0.5</v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2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n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1</v>
      </c>
      <c r="C60" s="275">
        <f t="shared" si="44"/>
        <v>3</v>
      </c>
      <c r="D60" s="276" t="s">
        <v>126</v>
      </c>
      <c r="E60" s="276" t="s">
        <v>126</v>
      </c>
      <c r="F60" s="276" t="s">
        <v>126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125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125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1.0030864197530863E-3</v>
      </c>
      <c r="C66" s="332"/>
      <c r="D66" s="333">
        <v>9.7222222222222219E-4</v>
      </c>
      <c r="E66" s="333">
        <v>1.2268518518518518E-3</v>
      </c>
      <c r="F66" s="333">
        <v>8.1018518518518516E-4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1.0030864197530863E-3</v>
      </c>
      <c r="C67" s="332"/>
      <c r="D67" s="335">
        <v>9.7222222222222219E-4</v>
      </c>
      <c r="E67" s="335">
        <v>1.2268518518518518E-3</v>
      </c>
      <c r="F67" s="335">
        <v>8.1018518518518516E-4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1.0030864197530863E-3</v>
      </c>
      <c r="C68" s="332"/>
      <c r="D68" s="333">
        <v>9.7222222222222219E-4</v>
      </c>
      <c r="E68" s="333">
        <v>1.2268518518518518E-3</v>
      </c>
      <c r="F68" s="333">
        <v>8.1018518518518516E-4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1.6319444444444445E-3</v>
      </c>
      <c r="C69" s="332"/>
      <c r="D69" s="335">
        <v>1.6319444444444445E-3</v>
      </c>
      <c r="E69" s="335">
        <v>1.8749999999999999E-3</v>
      </c>
      <c r="F69" s="335">
        <v>1.3888888888888889E-3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3.5030864197530868E-3</v>
      </c>
      <c r="C70" s="338"/>
      <c r="D70" s="339">
        <v>6.9675925925925929E-3</v>
      </c>
      <c r="E70" s="339">
        <v>2.0949074074074073E-3</v>
      </c>
      <c r="F70" s="339">
        <v>1.4467592592592592E-3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 t="s">
        <v>146</v>
      </c>
      <c r="E72" s="350" t="s">
        <v>147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121.5" customHeight="1" x14ac:dyDescent="0.2">
      <c r="A74" s="340" t="s">
        <v>70</v>
      </c>
      <c r="B74" s="382" t="s">
        <v>138</v>
      </c>
      <c r="C74" s="378"/>
      <c r="D74" s="390" t="s">
        <v>148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6.2885802469135816E-4</v>
      </c>
      <c r="C78" s="275">
        <f t="shared" si="49"/>
        <v>3</v>
      </c>
      <c r="D78" s="346">
        <f t="shared" ref="D78:F78" si="52">D69-D68</f>
        <v>6.5972222222222235E-4</v>
      </c>
      <c r="E78" s="346">
        <f t="shared" si="52"/>
        <v>6.4814814814814813E-4</v>
      </c>
      <c r="F78" s="346">
        <f t="shared" si="52"/>
        <v>5.7870370370370378E-4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6.6358024691358028E-4</v>
      </c>
      <c r="C79" s="275">
        <f t="shared" si="49"/>
        <v>3</v>
      </c>
      <c r="D79" s="346">
        <f t="shared" ref="D79:F79" si="53">SUM(D76:D78)</f>
        <v>6.9444444444444458E-4</v>
      </c>
      <c r="E79" s="346">
        <f t="shared" si="53"/>
        <v>6.8287037037037036E-4</v>
      </c>
      <c r="F79" s="346">
        <f t="shared" si="53"/>
        <v>6.1342592592592601E-4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9.6836419753086427E-4</v>
      </c>
      <c r="C80" s="275">
        <f t="shared" si="49"/>
        <v>3</v>
      </c>
      <c r="D80" s="346">
        <f t="shared" ref="D80:F80" si="54">(D66-D65)+(D68-D67)</f>
        <v>9.3749999999999997E-4</v>
      </c>
      <c r="E80" s="346">
        <f t="shared" si="54"/>
        <v>1.1921296296296296E-3</v>
      </c>
      <c r="F80" s="346">
        <f t="shared" si="54"/>
        <v>7.7546296296296293E-4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1.6319444444444445E-3</v>
      </c>
      <c r="C81" s="275">
        <f t="shared" si="49"/>
        <v>3</v>
      </c>
      <c r="D81" s="346">
        <f t="shared" ref="D81:F81" si="55">SUM(D79:D80)</f>
        <v>1.6319444444444445E-3</v>
      </c>
      <c r="E81" s="346">
        <f t="shared" si="55"/>
        <v>1.8749999999999999E-3</v>
      </c>
      <c r="F81" s="346">
        <f t="shared" si="55"/>
        <v>1.3888888888888889E-3</v>
      </c>
    </row>
    <row r="82" spans="1:6" ht="15.75" customHeight="1" x14ac:dyDescent="0.2">
      <c r="A82" s="273" t="str">
        <f>OVERALL!A69</f>
        <v>WAIT TIME</v>
      </c>
      <c r="B82" s="347">
        <f t="shared" si="48"/>
        <v>1.871141975308642E-3</v>
      </c>
      <c r="C82" s="275">
        <f t="shared" si="49"/>
        <v>3</v>
      </c>
      <c r="D82" s="347">
        <f t="shared" ref="D82:F82" si="56">IF(D70="-", "-", D70-D69)</f>
        <v>5.3356481481481484E-3</v>
      </c>
      <c r="E82" s="347">
        <f t="shared" si="56"/>
        <v>2.1990740740740738E-4</v>
      </c>
      <c r="F82" s="347">
        <f t="shared" si="56"/>
        <v>5.7870370370370237E-5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3.5030864197530868E-3</v>
      </c>
      <c r="C83" s="275">
        <f t="shared" si="49"/>
        <v>3</v>
      </c>
      <c r="D83" s="346">
        <f t="shared" ref="D83:F83" si="57">SUM(D81:D82)</f>
        <v>6.9675925925925929E-3</v>
      </c>
      <c r="E83" s="346">
        <f t="shared" si="57"/>
        <v>2.0949074074074073E-3</v>
      </c>
      <c r="F83" s="346">
        <f t="shared" si="57"/>
        <v>1.4467592592592592E-3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2026-02-23T01:10:07Z</dcterms:modified>
</cp:coreProperties>
</file>