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AGED CARE/ACCESS/"/>
    </mc:Choice>
  </mc:AlternateContent>
  <xr:revisionPtr revIDLastSave="0" documentId="13_ncr:1_{2DAC22FB-DAF1-EF4D-A483-6FC238FFD405}" xr6:coauthVersionLast="47" xr6:coauthVersionMax="47" xr10:uidLastSave="{00000000-0000-0000-0000-000000000000}"/>
  <bookViews>
    <workbookView xWindow="3400" yWindow="500" windowWidth="25380" windowHeight="15800" firstSheet="1" activeTab="2" xr2:uid="{00000000-000D-0000-FFFF-FFFF00000000}"/>
  </bookViews>
  <sheets>
    <sheet name="REPORT" sheetId="1" r:id="rId1"/>
    <sheet name="LOAD_SHEET" sheetId="2" r:id="rId2"/>
    <sheet name="OVERALL" sheetId="3" r:id="rId3"/>
    <sheet name="BENETAS" sheetId="4" r:id="rId4"/>
    <sheet name="BLUE_CARE" sheetId="5" r:id="rId5"/>
    <sheet name="BOLTON_CLARKE" sheetId="6" r:id="rId6"/>
    <sheet name="HAMMONDCARE" sheetId="7" r:id="rId7"/>
    <sheet name="SILVER_CHAIN" sheetId="8" r:id="rId8"/>
    <sheet name="UNITING AGE WELL" sheetId="9" r:id="rId9"/>
    <sheet name="UNITING_NSW_ACT"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4" roundtripDataChecksum="5ZxfkNihzoppiBjGbovBb40MFD3OcFmCadMhmMznv5o="/>
    </ext>
  </extLst>
</workbook>
</file>

<file path=xl/calcChain.xml><?xml version="1.0" encoding="utf-8"?>
<calcChain xmlns="http://schemas.openxmlformats.org/spreadsheetml/2006/main">
  <c r="G82" i="10" l="1"/>
  <c r="G40" i="10" s="1"/>
  <c r="F82" i="10"/>
  <c r="F40" i="10" s="1"/>
  <c r="E82" i="10"/>
  <c r="E41" i="10" s="1"/>
  <c r="D82" i="10"/>
  <c r="D39" i="10" s="1"/>
  <c r="G80" i="10"/>
  <c r="G35" i="10" s="1"/>
  <c r="F80" i="10"/>
  <c r="F36" i="10" s="1"/>
  <c r="E80" i="10"/>
  <c r="D80" i="10"/>
  <c r="E79" i="10"/>
  <c r="E81" i="10" s="1"/>
  <c r="E83" i="10" s="1"/>
  <c r="G78" i="10"/>
  <c r="F78" i="10"/>
  <c r="E78" i="10"/>
  <c r="D78" i="10"/>
  <c r="G77" i="10"/>
  <c r="F77" i="10"/>
  <c r="E77" i="10"/>
  <c r="D77" i="10"/>
  <c r="G76" i="10"/>
  <c r="G79" i="10" s="1"/>
  <c r="F76" i="10"/>
  <c r="F79" i="10" s="1"/>
  <c r="E76" i="10"/>
  <c r="D76" i="10"/>
  <c r="D79" i="10" s="1"/>
  <c r="B70" i="10"/>
  <c r="B69" i="10"/>
  <c r="B68" i="10"/>
  <c r="B67" i="10"/>
  <c r="B66" i="10"/>
  <c r="B65" i="10"/>
  <c r="G55" i="10"/>
  <c r="F55" i="10"/>
  <c r="E55" i="10"/>
  <c r="D55" i="10"/>
  <c r="A54" i="10"/>
  <c r="G53" i="10"/>
  <c r="F53" i="10"/>
  <c r="E53" i="10"/>
  <c r="D53" i="10"/>
  <c r="C52" i="10"/>
  <c r="M51" i="10"/>
  <c r="L51" i="10"/>
  <c r="K51" i="10"/>
  <c r="J51" i="10"/>
  <c r="C51" i="10"/>
  <c r="M50" i="10"/>
  <c r="L50" i="10"/>
  <c r="K50" i="10"/>
  <c r="J50" i="10"/>
  <c r="C50" i="10"/>
  <c r="M49" i="10"/>
  <c r="L49" i="10"/>
  <c r="K49" i="10"/>
  <c r="J49" i="10"/>
  <c r="C49" i="10"/>
  <c r="M48" i="10"/>
  <c r="L48" i="10"/>
  <c r="K48" i="10"/>
  <c r="J48" i="10"/>
  <c r="C48" i="10"/>
  <c r="M47" i="10"/>
  <c r="L47" i="10"/>
  <c r="K47" i="10"/>
  <c r="J47" i="10"/>
  <c r="C47" i="10"/>
  <c r="M46" i="10"/>
  <c r="L46" i="10"/>
  <c r="K46" i="10"/>
  <c r="K43" i="10" s="1"/>
  <c r="J46" i="10"/>
  <c r="C46" i="10"/>
  <c r="M45" i="10"/>
  <c r="L45" i="10"/>
  <c r="K45" i="10"/>
  <c r="J45" i="10"/>
  <c r="J43" i="10" s="1"/>
  <c r="C45" i="10"/>
  <c r="M44" i="10"/>
  <c r="M43" i="10" s="1"/>
  <c r="L44" i="10"/>
  <c r="K44" i="10"/>
  <c r="J44" i="10"/>
  <c r="C44" i="10"/>
  <c r="L43" i="10"/>
  <c r="L52" i="10" s="1"/>
  <c r="F43" i="10"/>
  <c r="C43" i="10"/>
  <c r="G41" i="10"/>
  <c r="F41" i="10"/>
  <c r="G39" i="10"/>
  <c r="F39" i="10"/>
  <c r="G38" i="10"/>
  <c r="D38" i="10"/>
  <c r="G37" i="10"/>
  <c r="F37" i="10"/>
  <c r="D37" i="10"/>
  <c r="E36" i="10"/>
  <c r="D36" i="10"/>
  <c r="E35" i="10"/>
  <c r="D35" i="10"/>
  <c r="E34" i="10"/>
  <c r="A33" i="10"/>
  <c r="G32" i="10"/>
  <c r="F32" i="10"/>
  <c r="E32" i="10"/>
  <c r="D32" i="10"/>
  <c r="A26" i="10"/>
  <c r="G25" i="10"/>
  <c r="F25" i="10"/>
  <c r="E25" i="10"/>
  <c r="D25" i="10"/>
  <c r="A20" i="10"/>
  <c r="G13" i="10"/>
  <c r="F13" i="10"/>
  <c r="E13" i="10"/>
  <c r="D13" i="10"/>
  <c r="G12" i="10"/>
  <c r="G19" i="10" s="1"/>
  <c r="F12" i="10"/>
  <c r="C2" i="10" s="1"/>
  <c r="E12" i="10"/>
  <c r="E19" i="10" s="1"/>
  <c r="D12" i="10"/>
  <c r="D19" i="10" s="1"/>
  <c r="D11" i="10" s="1"/>
  <c r="A11" i="10"/>
  <c r="D10" i="10"/>
  <c r="E9" i="10"/>
  <c r="F9" i="10" s="1"/>
  <c r="G9" i="10" s="1"/>
  <c r="C9" i="10"/>
  <c r="B9" i="10" s="1"/>
  <c r="F8" i="10"/>
  <c r="G8" i="10" s="1"/>
  <c r="E8" i="10"/>
  <c r="E7" i="10"/>
  <c r="F7" i="10" s="1"/>
  <c r="A6" i="10"/>
  <c r="A4" i="10"/>
  <c r="A3" i="10"/>
  <c r="B2" i="10"/>
  <c r="A1" i="10"/>
  <c r="G82" i="9"/>
  <c r="G40" i="9" s="1"/>
  <c r="F82" i="9"/>
  <c r="F41" i="9" s="1"/>
  <c r="E82" i="9"/>
  <c r="E41" i="9" s="1"/>
  <c r="D82" i="9"/>
  <c r="G80" i="9"/>
  <c r="F80" i="9"/>
  <c r="E80" i="9"/>
  <c r="E35" i="9" s="1"/>
  <c r="D80" i="9"/>
  <c r="G78" i="9"/>
  <c r="F78" i="9"/>
  <c r="E78" i="9"/>
  <c r="D78" i="9"/>
  <c r="D79" i="9" s="1"/>
  <c r="D81" i="9" s="1"/>
  <c r="G77" i="9"/>
  <c r="F77" i="9"/>
  <c r="E77" i="9"/>
  <c r="D77" i="9"/>
  <c r="G76" i="9"/>
  <c r="G79" i="9" s="1"/>
  <c r="G81" i="9" s="1"/>
  <c r="G83" i="9" s="1"/>
  <c r="F76" i="9"/>
  <c r="E76" i="9"/>
  <c r="D76" i="9"/>
  <c r="B70" i="9"/>
  <c r="B69" i="9"/>
  <c r="B68" i="9"/>
  <c r="B67" i="9"/>
  <c r="B66" i="9"/>
  <c r="B65" i="9"/>
  <c r="G55" i="9"/>
  <c r="F55" i="9"/>
  <c r="E55" i="9"/>
  <c r="D55" i="9"/>
  <c r="A54" i="9"/>
  <c r="G53" i="9"/>
  <c r="F53" i="9"/>
  <c r="E53" i="9"/>
  <c r="D53" i="9"/>
  <c r="C52" i="9"/>
  <c r="M51" i="9"/>
  <c r="L51" i="9"/>
  <c r="K51" i="9"/>
  <c r="J51" i="9"/>
  <c r="C51" i="9"/>
  <c r="M50" i="9"/>
  <c r="L50" i="9"/>
  <c r="K50" i="9"/>
  <c r="J50" i="9"/>
  <c r="C50" i="9"/>
  <c r="M49" i="9"/>
  <c r="L49" i="9"/>
  <c r="K49" i="9"/>
  <c r="J49" i="9"/>
  <c r="C49" i="9"/>
  <c r="M48" i="9"/>
  <c r="M43" i="9" s="1"/>
  <c r="L48" i="9"/>
  <c r="K48" i="9"/>
  <c r="J48" i="9"/>
  <c r="C48" i="9"/>
  <c r="M47" i="9"/>
  <c r="L47" i="9"/>
  <c r="K47" i="9"/>
  <c r="J47" i="9"/>
  <c r="C47" i="9"/>
  <c r="M46" i="9"/>
  <c r="L46" i="9"/>
  <c r="K46" i="9"/>
  <c r="J46" i="9"/>
  <c r="C46" i="9"/>
  <c r="M45" i="9"/>
  <c r="L45" i="9"/>
  <c r="K45" i="9"/>
  <c r="J45" i="9"/>
  <c r="C45" i="9"/>
  <c r="M44" i="9"/>
  <c r="L44" i="9"/>
  <c r="K44" i="9"/>
  <c r="J44" i="9"/>
  <c r="C44" i="9"/>
  <c r="C43" i="9"/>
  <c r="F39" i="9"/>
  <c r="G38" i="9"/>
  <c r="F38" i="9"/>
  <c r="F37" i="9"/>
  <c r="G36" i="9"/>
  <c r="F36" i="9"/>
  <c r="D36" i="9"/>
  <c r="G35" i="9"/>
  <c r="F35" i="9"/>
  <c r="D35" i="9"/>
  <c r="D34" i="9"/>
  <c r="A33" i="9"/>
  <c r="G32" i="9"/>
  <c r="F32" i="9"/>
  <c r="E32" i="9"/>
  <c r="D32" i="9"/>
  <c r="A26" i="9"/>
  <c r="G25" i="9"/>
  <c r="F25" i="9"/>
  <c r="E25" i="9"/>
  <c r="D25" i="9"/>
  <c r="A20" i="9"/>
  <c r="F19" i="9"/>
  <c r="G13" i="9"/>
  <c r="F13" i="9"/>
  <c r="E13" i="9"/>
  <c r="E19" i="9" s="1"/>
  <c r="D13" i="9"/>
  <c r="G12" i="9"/>
  <c r="F12" i="9"/>
  <c r="E12" i="9"/>
  <c r="D12" i="9"/>
  <c r="D19" i="9" s="1"/>
  <c r="A11" i="9"/>
  <c r="G10" i="9"/>
  <c r="F10" i="9"/>
  <c r="E10" i="9"/>
  <c r="D10" i="9"/>
  <c r="E9" i="9"/>
  <c r="E8" i="9"/>
  <c r="E7" i="9"/>
  <c r="A6" i="9"/>
  <c r="A4" i="9"/>
  <c r="A3" i="9"/>
  <c r="B2" i="9"/>
  <c r="A1" i="9"/>
  <c r="G82" i="8"/>
  <c r="G38" i="8" s="1"/>
  <c r="F82" i="8"/>
  <c r="F40" i="8" s="1"/>
  <c r="E82" i="8"/>
  <c r="D82" i="8"/>
  <c r="G80" i="8"/>
  <c r="G35" i="8" s="1"/>
  <c r="F80" i="8"/>
  <c r="F36" i="8" s="1"/>
  <c r="E80" i="8"/>
  <c r="E36" i="8" s="1"/>
  <c r="D80" i="8"/>
  <c r="D35" i="8" s="1"/>
  <c r="G79" i="8"/>
  <c r="G78" i="8"/>
  <c r="F78" i="8"/>
  <c r="E78" i="8"/>
  <c r="D78" i="8"/>
  <c r="G77" i="8"/>
  <c r="F77" i="8"/>
  <c r="E77" i="8"/>
  <c r="D77" i="8"/>
  <c r="D79" i="8" s="1"/>
  <c r="G76" i="8"/>
  <c r="F76" i="8"/>
  <c r="E76" i="8"/>
  <c r="E79" i="8" s="1"/>
  <c r="D76" i="8"/>
  <c r="B70" i="8"/>
  <c r="B69" i="8"/>
  <c r="B68" i="8"/>
  <c r="B67" i="8"/>
  <c r="B66" i="8"/>
  <c r="B65" i="8"/>
  <c r="A58" i="8"/>
  <c r="G55" i="8"/>
  <c r="F55" i="8"/>
  <c r="E55" i="8"/>
  <c r="D55" i="8"/>
  <c r="A54" i="8"/>
  <c r="G53" i="8"/>
  <c r="F53" i="8"/>
  <c r="E53" i="8"/>
  <c r="D53" i="8"/>
  <c r="C52" i="8"/>
  <c r="L51" i="8"/>
  <c r="K51" i="8"/>
  <c r="J51" i="8"/>
  <c r="C51" i="8"/>
  <c r="M51" i="8" s="1"/>
  <c r="M50" i="8"/>
  <c r="L50" i="8"/>
  <c r="K50" i="8"/>
  <c r="J50" i="8"/>
  <c r="J43" i="8" s="1"/>
  <c r="C50" i="8"/>
  <c r="M49" i="8"/>
  <c r="L49" i="8"/>
  <c r="K49" i="8"/>
  <c r="J49" i="8"/>
  <c r="C49" i="8"/>
  <c r="M48" i="8"/>
  <c r="L48" i="8"/>
  <c r="K48" i="8"/>
  <c r="J48" i="8"/>
  <c r="C48" i="8"/>
  <c r="M47" i="8"/>
  <c r="L47" i="8"/>
  <c r="K47" i="8"/>
  <c r="J47" i="8"/>
  <c r="C47" i="8"/>
  <c r="M46" i="8"/>
  <c r="L46" i="8"/>
  <c r="K46" i="8"/>
  <c r="J46" i="8"/>
  <c r="C46" i="8"/>
  <c r="M45" i="8"/>
  <c r="L45" i="8"/>
  <c r="K45" i="8"/>
  <c r="J45" i="8"/>
  <c r="C45" i="8"/>
  <c r="M44" i="8"/>
  <c r="L44" i="8"/>
  <c r="K44" i="8"/>
  <c r="K43" i="8" s="1"/>
  <c r="J44" i="8"/>
  <c r="C44" i="8"/>
  <c r="C43" i="8"/>
  <c r="D41" i="8"/>
  <c r="D40" i="8"/>
  <c r="G39" i="8"/>
  <c r="D39" i="8"/>
  <c r="D38" i="8"/>
  <c r="D37" i="8"/>
  <c r="G36" i="8"/>
  <c r="F35" i="8"/>
  <c r="A33" i="8"/>
  <c r="G32" i="8"/>
  <c r="F32" i="8"/>
  <c r="E32" i="8"/>
  <c r="D32" i="8"/>
  <c r="A26" i="8"/>
  <c r="G25" i="8"/>
  <c r="F25" i="8"/>
  <c r="E25" i="8"/>
  <c r="D25" i="8"/>
  <c r="A20" i="8"/>
  <c r="G19" i="8"/>
  <c r="G13" i="8"/>
  <c r="F13" i="8"/>
  <c r="F19" i="8" s="1"/>
  <c r="F11" i="8" s="1"/>
  <c r="E13" i="8"/>
  <c r="D13" i="8"/>
  <c r="G12" i="8"/>
  <c r="F12" i="8"/>
  <c r="E12" i="8"/>
  <c r="D12" i="8"/>
  <c r="D19" i="8" s="1"/>
  <c r="A11" i="8"/>
  <c r="D10" i="8"/>
  <c r="G9" i="8"/>
  <c r="F9" i="8"/>
  <c r="E9" i="8"/>
  <c r="F8" i="8"/>
  <c r="E8" i="8"/>
  <c r="G7" i="8"/>
  <c r="F7" i="8"/>
  <c r="E7" i="8"/>
  <c r="E10" i="8" s="1"/>
  <c r="A6" i="8"/>
  <c r="A4" i="8"/>
  <c r="A3" i="8"/>
  <c r="B2" i="8"/>
  <c r="A1" i="8"/>
  <c r="G82" i="7"/>
  <c r="G38" i="7" s="1"/>
  <c r="F82" i="7"/>
  <c r="F38" i="7" s="1"/>
  <c r="E82" i="7"/>
  <c r="D82" i="7"/>
  <c r="D40" i="7" s="1"/>
  <c r="G80" i="7"/>
  <c r="F80" i="7"/>
  <c r="E80" i="7"/>
  <c r="E36" i="7" s="1"/>
  <c r="D80" i="7"/>
  <c r="D35" i="7" s="1"/>
  <c r="G79" i="7"/>
  <c r="G78" i="7"/>
  <c r="F78" i="7"/>
  <c r="E78" i="7"/>
  <c r="D78" i="7"/>
  <c r="G77" i="7"/>
  <c r="F77" i="7"/>
  <c r="F79" i="7" s="1"/>
  <c r="F81" i="7" s="1"/>
  <c r="E77" i="7"/>
  <c r="D77" i="7"/>
  <c r="G76" i="7"/>
  <c r="F76" i="7"/>
  <c r="E76" i="7"/>
  <c r="E79" i="7" s="1"/>
  <c r="D76" i="7"/>
  <c r="D79" i="7" s="1"/>
  <c r="B70" i="7"/>
  <c r="B69" i="7"/>
  <c r="B68" i="7"/>
  <c r="B67" i="7"/>
  <c r="B66" i="7"/>
  <c r="B65" i="7"/>
  <c r="G55" i="7"/>
  <c r="F55" i="7"/>
  <c r="E55" i="7"/>
  <c r="D55" i="7"/>
  <c r="A54" i="7"/>
  <c r="G53" i="7"/>
  <c r="F53" i="7"/>
  <c r="E53" i="7"/>
  <c r="D53" i="7"/>
  <c r="C52" i="7"/>
  <c r="M51" i="7"/>
  <c r="L51" i="7"/>
  <c r="K51" i="7"/>
  <c r="J51" i="7"/>
  <c r="C51" i="7"/>
  <c r="M50" i="7"/>
  <c r="K50" i="7"/>
  <c r="J50" i="7"/>
  <c r="C50" i="7"/>
  <c r="L50" i="7" s="1"/>
  <c r="M49" i="7"/>
  <c r="L49" i="7"/>
  <c r="K49" i="7"/>
  <c r="J49" i="7"/>
  <c r="C49" i="7"/>
  <c r="M48" i="7"/>
  <c r="L48" i="7"/>
  <c r="K48" i="7"/>
  <c r="J48" i="7"/>
  <c r="C48" i="7"/>
  <c r="M47" i="7"/>
  <c r="L47" i="7"/>
  <c r="K47" i="7"/>
  <c r="J47" i="7"/>
  <c r="C47" i="7"/>
  <c r="M46" i="7"/>
  <c r="L46" i="7"/>
  <c r="K46" i="7"/>
  <c r="J46" i="7"/>
  <c r="C46" i="7"/>
  <c r="M45" i="7"/>
  <c r="L45" i="7"/>
  <c r="K45" i="7"/>
  <c r="J45" i="7"/>
  <c r="C45" i="7"/>
  <c r="M44" i="7"/>
  <c r="M43" i="7" s="1"/>
  <c r="G43" i="7" s="1"/>
  <c r="L44" i="7"/>
  <c r="K44" i="7"/>
  <c r="J44" i="7"/>
  <c r="C44" i="7"/>
  <c r="K43" i="7"/>
  <c r="E43" i="7" s="1"/>
  <c r="C43" i="7"/>
  <c r="D41" i="7"/>
  <c r="G40" i="7"/>
  <c r="F40" i="7"/>
  <c r="G36" i="7"/>
  <c r="F36" i="7"/>
  <c r="D36" i="7"/>
  <c r="G35" i="7"/>
  <c r="F35" i="7"/>
  <c r="E35" i="7"/>
  <c r="F34" i="7"/>
  <c r="A33" i="7"/>
  <c r="G32" i="7"/>
  <c r="F32" i="7"/>
  <c r="E32" i="7"/>
  <c r="D32" i="7"/>
  <c r="A26" i="7"/>
  <c r="G25" i="7"/>
  <c r="F25" i="7"/>
  <c r="E25" i="7"/>
  <c r="D25" i="7"/>
  <c r="A20" i="7"/>
  <c r="G13" i="7"/>
  <c r="F13" i="7"/>
  <c r="E13" i="7"/>
  <c r="D13" i="7"/>
  <c r="D19" i="7" s="1"/>
  <c r="G12" i="7"/>
  <c r="G19" i="7" s="1"/>
  <c r="G11" i="7" s="1"/>
  <c r="F12" i="7"/>
  <c r="E12" i="7"/>
  <c r="D12" i="7"/>
  <c r="A11" i="7"/>
  <c r="D10" i="7"/>
  <c r="E9" i="7"/>
  <c r="F9" i="7" s="1"/>
  <c r="G9" i="7" s="1"/>
  <c r="F8" i="7"/>
  <c r="G8" i="7" s="1"/>
  <c r="E8" i="7"/>
  <c r="E7" i="7"/>
  <c r="F7" i="7" s="1"/>
  <c r="A6" i="7"/>
  <c r="A4" i="7"/>
  <c r="A3" i="7"/>
  <c r="B2" i="7"/>
  <c r="A1" i="7"/>
  <c r="G82" i="6"/>
  <c r="G39" i="6" s="1"/>
  <c r="F82" i="6"/>
  <c r="F40" i="6" s="1"/>
  <c r="E82" i="6"/>
  <c r="E40" i="6" s="1"/>
  <c r="D82" i="6"/>
  <c r="D41" i="6" s="1"/>
  <c r="G80" i="6"/>
  <c r="F80" i="6"/>
  <c r="F35" i="6" s="1"/>
  <c r="E80" i="6"/>
  <c r="D80" i="6"/>
  <c r="D36" i="6" s="1"/>
  <c r="G78" i="6"/>
  <c r="F78" i="6"/>
  <c r="E78" i="6"/>
  <c r="D78" i="6"/>
  <c r="G77" i="6"/>
  <c r="F77" i="6"/>
  <c r="E77" i="6"/>
  <c r="D77" i="6"/>
  <c r="D79" i="6" s="1"/>
  <c r="G76" i="6"/>
  <c r="F76" i="6"/>
  <c r="E76" i="6"/>
  <c r="E79" i="6" s="1"/>
  <c r="D76" i="6"/>
  <c r="B70" i="6"/>
  <c r="B69" i="6"/>
  <c r="B68" i="6"/>
  <c r="B67" i="6"/>
  <c r="B66" i="6"/>
  <c r="B65" i="6"/>
  <c r="A61" i="6"/>
  <c r="G55" i="6"/>
  <c r="F55" i="6"/>
  <c r="E55" i="6"/>
  <c r="D55" i="6"/>
  <c r="A54" i="6"/>
  <c r="G53" i="6"/>
  <c r="F53" i="6"/>
  <c r="E53" i="6"/>
  <c r="D53" i="6"/>
  <c r="M52" i="6"/>
  <c r="C52" i="6"/>
  <c r="M51" i="6"/>
  <c r="L51" i="6"/>
  <c r="K51" i="6"/>
  <c r="J51" i="6"/>
  <c r="C51" i="6"/>
  <c r="M50" i="6"/>
  <c r="L50" i="6"/>
  <c r="K50" i="6"/>
  <c r="J50" i="6"/>
  <c r="C50" i="6"/>
  <c r="M49" i="6"/>
  <c r="L49" i="6"/>
  <c r="K49" i="6"/>
  <c r="J49" i="6"/>
  <c r="C49" i="6"/>
  <c r="M48" i="6"/>
  <c r="L48" i="6"/>
  <c r="K48" i="6"/>
  <c r="J48" i="6"/>
  <c r="C48" i="6"/>
  <c r="M47" i="6"/>
  <c r="L47" i="6"/>
  <c r="K47" i="6"/>
  <c r="J47" i="6"/>
  <c r="C47" i="6"/>
  <c r="M46" i="6"/>
  <c r="L46" i="6"/>
  <c r="K46" i="6"/>
  <c r="J46" i="6"/>
  <c r="C46" i="6"/>
  <c r="M45" i="6"/>
  <c r="L45" i="6"/>
  <c r="K45" i="6"/>
  <c r="J45" i="6"/>
  <c r="C45" i="6"/>
  <c r="M44" i="6"/>
  <c r="M43" i="6" s="1"/>
  <c r="G43" i="6" s="1"/>
  <c r="L44" i="6"/>
  <c r="K44" i="6"/>
  <c r="J44" i="6"/>
  <c r="J43" i="6" s="1"/>
  <c r="C44" i="6"/>
  <c r="L43" i="6"/>
  <c r="C43" i="6"/>
  <c r="F37" i="6"/>
  <c r="G36" i="6"/>
  <c r="F36" i="6"/>
  <c r="G35" i="6"/>
  <c r="D35" i="6"/>
  <c r="A33" i="6"/>
  <c r="G32" i="6"/>
  <c r="F32" i="6"/>
  <c r="E32" i="6"/>
  <c r="D32" i="6"/>
  <c r="A26" i="6"/>
  <c r="G25" i="6"/>
  <c r="F25" i="6"/>
  <c r="E25" i="6"/>
  <c r="D25" i="6"/>
  <c r="A20" i="6"/>
  <c r="D19" i="6"/>
  <c r="G13" i="6"/>
  <c r="F13" i="6"/>
  <c r="E13" i="6"/>
  <c r="E19" i="6" s="1"/>
  <c r="D13" i="6"/>
  <c r="G12" i="6"/>
  <c r="G19" i="6" s="1"/>
  <c r="F12" i="6"/>
  <c r="F19" i="6" s="1"/>
  <c r="E12" i="6"/>
  <c r="D12" i="6"/>
  <c r="A11" i="6"/>
  <c r="D10" i="6"/>
  <c r="F9" i="6"/>
  <c r="G9" i="6" s="1"/>
  <c r="E9" i="6"/>
  <c r="F8" i="6"/>
  <c r="G8" i="6" s="1"/>
  <c r="E8" i="6"/>
  <c r="F7" i="6"/>
  <c r="G7" i="6" s="1"/>
  <c r="G10" i="6" s="1"/>
  <c r="E7" i="6"/>
  <c r="E10" i="6" s="1"/>
  <c r="A6" i="6"/>
  <c r="A4" i="6"/>
  <c r="A3" i="6"/>
  <c r="B2" i="6"/>
  <c r="A1" i="6"/>
  <c r="G82" i="5"/>
  <c r="G39" i="5" s="1"/>
  <c r="F82" i="5"/>
  <c r="F40" i="5" s="1"/>
  <c r="E82" i="5"/>
  <c r="E38" i="5" s="1"/>
  <c r="D82" i="5"/>
  <c r="D41" i="5" s="1"/>
  <c r="G80" i="5"/>
  <c r="G35" i="5" s="1"/>
  <c r="F80" i="5"/>
  <c r="E80" i="5"/>
  <c r="E35" i="5" s="1"/>
  <c r="D80" i="5"/>
  <c r="D36" i="5" s="1"/>
  <c r="G78" i="5"/>
  <c r="F78" i="5"/>
  <c r="E78" i="5"/>
  <c r="D78" i="5"/>
  <c r="G77" i="5"/>
  <c r="F77" i="5"/>
  <c r="E77" i="5"/>
  <c r="D77" i="5"/>
  <c r="D79" i="5" s="1"/>
  <c r="G76" i="5"/>
  <c r="G79" i="5" s="1"/>
  <c r="F76" i="5"/>
  <c r="E76" i="5"/>
  <c r="E79" i="5" s="1"/>
  <c r="D76" i="5"/>
  <c r="B70" i="5"/>
  <c r="B69" i="5"/>
  <c r="B68" i="5"/>
  <c r="B67" i="5"/>
  <c r="B66" i="5"/>
  <c r="B65" i="5"/>
  <c r="A61" i="5"/>
  <c r="G55" i="5"/>
  <c r="F55" i="5"/>
  <c r="E55" i="5"/>
  <c r="D55" i="5"/>
  <c r="A54" i="5"/>
  <c r="G53" i="5"/>
  <c r="F53" i="5"/>
  <c r="E53" i="5"/>
  <c r="D53" i="5"/>
  <c r="M52" i="5"/>
  <c r="C52" i="5"/>
  <c r="M51" i="5"/>
  <c r="L51" i="5"/>
  <c r="K51" i="5"/>
  <c r="J51" i="5"/>
  <c r="C51" i="5"/>
  <c r="M50" i="5"/>
  <c r="L50" i="5"/>
  <c r="K50" i="5"/>
  <c r="J50" i="5"/>
  <c r="C50" i="5"/>
  <c r="M49" i="5"/>
  <c r="L49" i="5"/>
  <c r="K49" i="5"/>
  <c r="J49" i="5"/>
  <c r="C49" i="5"/>
  <c r="M48" i="5"/>
  <c r="L48" i="5"/>
  <c r="K48" i="5"/>
  <c r="J48" i="5"/>
  <c r="C48" i="5"/>
  <c r="M47" i="5"/>
  <c r="L47" i="5"/>
  <c r="K47" i="5"/>
  <c r="J47" i="5"/>
  <c r="C47" i="5"/>
  <c r="M46" i="5"/>
  <c r="L46" i="5"/>
  <c r="K46" i="5"/>
  <c r="J46" i="5"/>
  <c r="C46" i="5"/>
  <c r="M45" i="5"/>
  <c r="L45" i="5"/>
  <c r="K45" i="5"/>
  <c r="J45" i="5"/>
  <c r="C45" i="5"/>
  <c r="M44" i="5"/>
  <c r="M43" i="5" s="1"/>
  <c r="G43" i="5" s="1"/>
  <c r="L44" i="5"/>
  <c r="K44" i="5"/>
  <c r="J44" i="5"/>
  <c r="C44" i="5"/>
  <c r="L43" i="5"/>
  <c r="C43" i="5"/>
  <c r="F41" i="5"/>
  <c r="D39" i="5"/>
  <c r="F38" i="5"/>
  <c r="G36" i="5"/>
  <c r="F36" i="5"/>
  <c r="F35" i="5"/>
  <c r="A33" i="5"/>
  <c r="G32" i="5"/>
  <c r="F32" i="5"/>
  <c r="E32" i="5"/>
  <c r="D32" i="5"/>
  <c r="A26" i="5"/>
  <c r="G25" i="5"/>
  <c r="G20" i="5" s="1"/>
  <c r="F25" i="5"/>
  <c r="E25" i="5"/>
  <c r="D25" i="5"/>
  <c r="A20" i="5"/>
  <c r="E19" i="5"/>
  <c r="G13" i="5"/>
  <c r="F13" i="5"/>
  <c r="F19" i="5" s="1"/>
  <c r="E13" i="5"/>
  <c r="D13" i="5"/>
  <c r="G12" i="5"/>
  <c r="F12" i="5"/>
  <c r="E12" i="5"/>
  <c r="D12" i="5"/>
  <c r="D19" i="5" s="1"/>
  <c r="A11" i="5"/>
  <c r="D10" i="5"/>
  <c r="E9" i="5"/>
  <c r="F9" i="5" s="1"/>
  <c r="G9" i="5" s="1"/>
  <c r="E8" i="5"/>
  <c r="F8" i="5" s="1"/>
  <c r="G8" i="5" s="1"/>
  <c r="E7" i="5"/>
  <c r="A6" i="5"/>
  <c r="A4" i="5"/>
  <c r="A3" i="5"/>
  <c r="B2" i="5"/>
  <c r="A1" i="5"/>
  <c r="A83" i="4"/>
  <c r="F82" i="4"/>
  <c r="F41" i="4" s="1"/>
  <c r="E82" i="4"/>
  <c r="E41" i="4" s="1"/>
  <c r="D82" i="4"/>
  <c r="F80" i="4"/>
  <c r="E80" i="4"/>
  <c r="E35" i="4" s="1"/>
  <c r="D80" i="4"/>
  <c r="D36" i="4" s="1"/>
  <c r="F78" i="4"/>
  <c r="E78" i="4"/>
  <c r="D78" i="4"/>
  <c r="F77" i="4"/>
  <c r="E77" i="4"/>
  <c r="D77" i="4"/>
  <c r="F76" i="4"/>
  <c r="E76" i="4"/>
  <c r="D76" i="4"/>
  <c r="B70" i="4"/>
  <c r="B69" i="4"/>
  <c r="B68" i="4"/>
  <c r="B67" i="4"/>
  <c r="B66" i="4"/>
  <c r="B65" i="4"/>
  <c r="A60" i="4"/>
  <c r="F55" i="4"/>
  <c r="E55" i="4"/>
  <c r="D55" i="4"/>
  <c r="A54" i="4"/>
  <c r="F53" i="4"/>
  <c r="E53" i="4"/>
  <c r="D53" i="4"/>
  <c r="C52" i="4"/>
  <c r="K51" i="4"/>
  <c r="J51" i="4"/>
  <c r="I51" i="4"/>
  <c r="C51" i="4"/>
  <c r="K50" i="4"/>
  <c r="J50" i="4"/>
  <c r="I50" i="4"/>
  <c r="C50" i="4"/>
  <c r="K49" i="4"/>
  <c r="J49" i="4"/>
  <c r="I49" i="4"/>
  <c r="C49" i="4"/>
  <c r="K48" i="4"/>
  <c r="J48" i="4"/>
  <c r="I48" i="4"/>
  <c r="C48" i="4"/>
  <c r="K47" i="4"/>
  <c r="J47" i="4"/>
  <c r="I47" i="4"/>
  <c r="C47" i="4"/>
  <c r="K46" i="4"/>
  <c r="J46" i="4"/>
  <c r="I46" i="4"/>
  <c r="C46" i="4"/>
  <c r="K45" i="4"/>
  <c r="J45" i="4"/>
  <c r="I45" i="4"/>
  <c r="C45" i="4"/>
  <c r="K44" i="4"/>
  <c r="K43" i="4" s="1"/>
  <c r="J44" i="4"/>
  <c r="I44" i="4"/>
  <c r="C44" i="4"/>
  <c r="C43" i="4"/>
  <c r="F38" i="4"/>
  <c r="E36" i="4"/>
  <c r="A36" i="4"/>
  <c r="A33" i="4"/>
  <c r="F32" i="4"/>
  <c r="E32" i="4"/>
  <c r="D32" i="4"/>
  <c r="A28" i="4"/>
  <c r="A26" i="4"/>
  <c r="F25" i="4"/>
  <c r="E25" i="4"/>
  <c r="D25" i="4"/>
  <c r="A20" i="4"/>
  <c r="A14" i="4"/>
  <c r="F13" i="4"/>
  <c r="E13" i="4"/>
  <c r="D13" i="4"/>
  <c r="F12" i="4"/>
  <c r="E12" i="4"/>
  <c r="D12" i="4"/>
  <c r="A11" i="4"/>
  <c r="D10" i="4"/>
  <c r="D6" i="4" s="1"/>
  <c r="E9" i="4"/>
  <c r="F9" i="4" s="1"/>
  <c r="E8" i="4"/>
  <c r="F8" i="4" s="1"/>
  <c r="E7" i="4"/>
  <c r="F7" i="4" s="1"/>
  <c r="A6" i="4"/>
  <c r="A4" i="4"/>
  <c r="A3" i="4"/>
  <c r="B2" i="4"/>
  <c r="A1" i="4"/>
  <c r="A70" i="3"/>
  <c r="A69" i="3"/>
  <c r="A68" i="3"/>
  <c r="A67" i="3"/>
  <c r="A66" i="3"/>
  <c r="A65" i="3"/>
  <c r="A64" i="3"/>
  <c r="A63" i="3"/>
  <c r="A62" i="3"/>
  <c r="A61" i="3"/>
  <c r="A60" i="3"/>
  <c r="A59" i="3"/>
  <c r="A58" i="3"/>
  <c r="A57" i="3"/>
  <c r="A56" i="3"/>
  <c r="A56" i="4" s="1"/>
  <c r="A55" i="3"/>
  <c r="A52" i="3"/>
  <c r="A51" i="3"/>
  <c r="A50" i="3"/>
  <c r="A49" i="3"/>
  <c r="A48" i="3"/>
  <c r="A47" i="3"/>
  <c r="A46" i="3"/>
  <c r="A45" i="3"/>
  <c r="A44" i="3"/>
  <c r="A43" i="3"/>
  <c r="A41" i="3"/>
  <c r="A40" i="3"/>
  <c r="A39" i="3"/>
  <c r="A38" i="3"/>
  <c r="A37" i="3"/>
  <c r="A36" i="3"/>
  <c r="A35" i="3"/>
  <c r="A34" i="3"/>
  <c r="C33" i="3"/>
  <c r="A31" i="3"/>
  <c r="A30" i="3"/>
  <c r="A29" i="3"/>
  <c r="A29" i="7" s="1"/>
  <c r="A28" i="3"/>
  <c r="A27" i="3"/>
  <c r="C26" i="3"/>
  <c r="A24" i="3"/>
  <c r="A24" i="6" s="1"/>
  <c r="A23" i="3"/>
  <c r="A22" i="3"/>
  <c r="A21" i="3"/>
  <c r="C20" i="3"/>
  <c r="A18" i="3"/>
  <c r="A17" i="3"/>
  <c r="A16" i="3"/>
  <c r="A15" i="3"/>
  <c r="A14" i="3"/>
  <c r="A13" i="3"/>
  <c r="A12" i="3"/>
  <c r="C11" i="3"/>
  <c r="F11" i="5" s="1"/>
  <c r="A9" i="3"/>
  <c r="A8" i="3"/>
  <c r="A7" i="3"/>
  <c r="C6" i="3"/>
  <c r="J2" i="3"/>
  <c r="A2" i="3"/>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N34" i="1"/>
  <c r="A33" i="1"/>
  <c r="A30" i="2" s="1"/>
  <c r="A32" i="1"/>
  <c r="A29" i="2" s="1"/>
  <c r="A31" i="1"/>
  <c r="A28" i="2" s="1"/>
  <c r="A30" i="1"/>
  <c r="A27" i="2" s="1"/>
  <c r="A29" i="1"/>
  <c r="A26" i="2" s="1"/>
  <c r="A28" i="1"/>
  <c r="A25" i="2" s="1"/>
  <c r="A27" i="1"/>
  <c r="A24" i="2" s="1"/>
  <c r="A26" i="1"/>
  <c r="A23" i="2" s="1"/>
  <c r="A25" i="1"/>
  <c r="A22" i="2" s="1"/>
  <c r="H22" i="2" s="1" a="1"/>
  <c r="H22" i="2" s="1"/>
  <c r="A24" i="1"/>
  <c r="A21" i="2" s="1"/>
  <c r="A23" i="1"/>
  <c r="A20" i="2" s="1"/>
  <c r="A22" i="1"/>
  <c r="A19" i="2" s="1"/>
  <c r="BH19" i="2" s="1" a="1"/>
  <c r="BH19" i="2" s="1"/>
  <c r="A21" i="1"/>
  <c r="A18" i="2" s="1"/>
  <c r="BF18" i="2" s="1" a="1"/>
  <c r="BF18" i="2" s="1"/>
  <c r="A20" i="1"/>
  <c r="A17" i="2" s="1"/>
  <c r="A19" i="1"/>
  <c r="A16" i="2" s="1"/>
  <c r="A18" i="1"/>
  <c r="A15" i="2" s="1"/>
  <c r="A17" i="1"/>
  <c r="A14" i="2" s="1"/>
  <c r="A16" i="1"/>
  <c r="A13" i="2" s="1"/>
  <c r="A15" i="1"/>
  <c r="A12" i="2" s="1"/>
  <c r="A14" i="1"/>
  <c r="A11" i="2" s="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A9" i="2" s="1"/>
  <c r="N11" i="1"/>
  <c r="A11" i="1"/>
  <c r="A8" i="2" s="1"/>
  <c r="N10" i="1"/>
  <c r="A10" i="1"/>
  <c r="A7" i="2" s="1"/>
  <c r="A9" i="1"/>
  <c r="A6" i="2" s="1"/>
  <c r="A8" i="1"/>
  <c r="A5" i="2" s="1"/>
  <c r="N7" i="1"/>
  <c r="A7" i="1"/>
  <c r="A4" i="2" s="1"/>
  <c r="N6" i="1"/>
  <c r="A6" i="1"/>
  <c r="A3" i="2" s="1"/>
  <c r="N5" i="1"/>
  <c r="A5" i="1"/>
  <c r="A2" i="2" s="1"/>
  <c r="D41" i="10" l="1"/>
  <c r="G36" i="10"/>
  <c r="F35" i="10"/>
  <c r="F38" i="10"/>
  <c r="C38" i="10" s="1"/>
  <c r="B38" i="10" s="1"/>
  <c r="J38" i="3" s="1"/>
  <c r="AF11" i="1" s="1"/>
  <c r="AE8" i="2" s="1" a="1"/>
  <c r="AE8" i="2" s="1"/>
  <c r="D40" i="10"/>
  <c r="G37" i="9"/>
  <c r="G39" i="9"/>
  <c r="G41" i="9"/>
  <c r="F40" i="9"/>
  <c r="E40" i="9"/>
  <c r="E37" i="9"/>
  <c r="E79" i="9"/>
  <c r="E36" i="9"/>
  <c r="F39" i="8"/>
  <c r="F38" i="8"/>
  <c r="F79" i="8"/>
  <c r="F81" i="8" s="1"/>
  <c r="F83" i="8" s="1"/>
  <c r="E35" i="8"/>
  <c r="D36" i="8"/>
  <c r="D81" i="8"/>
  <c r="D83" i="8" s="1"/>
  <c r="D34" i="8"/>
  <c r="G37" i="7"/>
  <c r="G39" i="7"/>
  <c r="G41" i="7"/>
  <c r="F83" i="7"/>
  <c r="E37" i="6"/>
  <c r="F39" i="6"/>
  <c r="E41" i="6"/>
  <c r="E38" i="6"/>
  <c r="F41" i="6"/>
  <c r="E39" i="6"/>
  <c r="G79" i="6"/>
  <c r="F38" i="6"/>
  <c r="D81" i="5"/>
  <c r="D34" i="5"/>
  <c r="D35" i="5"/>
  <c r="F39" i="5"/>
  <c r="F37" i="5"/>
  <c r="E41" i="5"/>
  <c r="E40" i="5"/>
  <c r="E39" i="5"/>
  <c r="E37" i="5"/>
  <c r="D37" i="5"/>
  <c r="D38" i="5"/>
  <c r="D40" i="5"/>
  <c r="D79" i="4"/>
  <c r="F40" i="4"/>
  <c r="J43" i="7"/>
  <c r="D37" i="7"/>
  <c r="D39" i="7"/>
  <c r="D38" i="7"/>
  <c r="F19" i="4"/>
  <c r="F11" i="4" s="1"/>
  <c r="F79" i="4"/>
  <c r="F81" i="4" s="1"/>
  <c r="F83" i="4" s="1"/>
  <c r="F37" i="4"/>
  <c r="F39" i="4"/>
  <c r="F20" i="4"/>
  <c r="E19" i="4"/>
  <c r="E11" i="4" s="1"/>
  <c r="E40" i="4"/>
  <c r="E39" i="4"/>
  <c r="E38" i="4"/>
  <c r="E37" i="4"/>
  <c r="E79" i="4"/>
  <c r="E81" i="4" s="1"/>
  <c r="E83" i="4" s="1"/>
  <c r="D19" i="4"/>
  <c r="D11" i="4" s="1"/>
  <c r="D35" i="4"/>
  <c r="E37" i="10"/>
  <c r="E38" i="10"/>
  <c r="E39" i="10"/>
  <c r="E40" i="10"/>
  <c r="E39" i="9"/>
  <c r="E38" i="9"/>
  <c r="G37" i="8"/>
  <c r="G40" i="8"/>
  <c r="G41" i="8"/>
  <c r="D39" i="6"/>
  <c r="D40" i="6"/>
  <c r="D38" i="6"/>
  <c r="D83" i="5"/>
  <c r="M2" i="2" a="1"/>
  <c r="M2" i="2" s="1"/>
  <c r="M4" i="2" a="1"/>
  <c r="M4" i="2" s="1"/>
  <c r="M7" i="2" a="1"/>
  <c r="M7" i="2" s="1"/>
  <c r="BG9" i="2" a="1"/>
  <c r="BG9" i="2" s="1"/>
  <c r="BE9" i="2" a="1"/>
  <c r="BE9" i="2" s="1"/>
  <c r="BC9" i="2" a="1"/>
  <c r="BC9" i="2" s="1"/>
  <c r="BA9" i="2" a="1"/>
  <c r="BA9" i="2" s="1"/>
  <c r="AY9" i="2" a="1"/>
  <c r="AY9" i="2" s="1"/>
  <c r="AW9" i="2" a="1"/>
  <c r="AW9" i="2" s="1"/>
  <c r="AU9" i="2" a="1"/>
  <c r="AU9" i="2" s="1"/>
  <c r="AS9" i="2" a="1"/>
  <c r="AS9" i="2" s="1"/>
  <c r="AQ9" i="2" a="1"/>
  <c r="AQ9" i="2" s="1"/>
  <c r="AO9" i="2" a="1"/>
  <c r="AO9" i="2" s="1"/>
  <c r="AM9" i="2" a="1"/>
  <c r="AM9" i="2" s="1"/>
  <c r="AK9" i="2" a="1"/>
  <c r="AK9" i="2" s="1"/>
  <c r="AI9" i="2" a="1"/>
  <c r="AI9" i="2" s="1"/>
  <c r="AG9" i="2" a="1"/>
  <c r="AG9" i="2" s="1"/>
  <c r="AE9" i="2" a="1"/>
  <c r="AE9" i="2" s="1"/>
  <c r="AC9" i="2" a="1"/>
  <c r="AC9" i="2" s="1"/>
  <c r="AA9" i="2" a="1"/>
  <c r="AA9" i="2" s="1"/>
  <c r="Y9" i="2" a="1"/>
  <c r="Y9" i="2" s="1"/>
  <c r="W9" i="2" a="1"/>
  <c r="W9" i="2" s="1"/>
  <c r="U9" i="2" a="1"/>
  <c r="U9" i="2" s="1"/>
  <c r="S9" i="2" a="1"/>
  <c r="S9" i="2" s="1"/>
  <c r="Q9" i="2" a="1"/>
  <c r="Q9" i="2" s="1"/>
  <c r="O9" i="2" a="1"/>
  <c r="O9" i="2" s="1"/>
  <c r="M9" i="2" a="1"/>
  <c r="M9" i="2" s="1"/>
  <c r="K9" i="2" a="1"/>
  <c r="K9" i="2" s="1"/>
  <c r="I9" i="2" a="1"/>
  <c r="I9" i="2" s="1"/>
  <c r="G9" i="2" a="1"/>
  <c r="G9" i="2" s="1"/>
  <c r="E9" i="2" a="1"/>
  <c r="E9" i="2" s="1"/>
  <c r="C9" i="2" a="1"/>
  <c r="C9" i="2" s="1"/>
  <c r="BH9" i="2" a="1"/>
  <c r="BH9" i="2" s="1"/>
  <c r="BF9" i="2" a="1"/>
  <c r="BF9" i="2" s="1"/>
  <c r="BD9" i="2" a="1"/>
  <c r="BD9" i="2" s="1"/>
  <c r="BB9" i="2" a="1"/>
  <c r="BB9" i="2" s="1"/>
  <c r="AZ9" i="2" a="1"/>
  <c r="AZ9" i="2" s="1"/>
  <c r="AX9" i="2" a="1"/>
  <c r="AX9" i="2" s="1"/>
  <c r="AV9" i="2" a="1"/>
  <c r="AV9" i="2" s="1"/>
  <c r="AT9" i="2" a="1"/>
  <c r="AT9" i="2" s="1"/>
  <c r="AR9" i="2" a="1"/>
  <c r="AR9" i="2" s="1"/>
  <c r="AP9" i="2" a="1"/>
  <c r="AP9" i="2" s="1"/>
  <c r="AN9" i="2" a="1"/>
  <c r="AN9" i="2" s="1"/>
  <c r="AL9" i="2" a="1"/>
  <c r="AL9" i="2" s="1"/>
  <c r="AJ9" i="2" a="1"/>
  <c r="AJ9" i="2" s="1"/>
  <c r="AH9" i="2" a="1"/>
  <c r="AH9" i="2" s="1"/>
  <c r="AF9" i="2" a="1"/>
  <c r="AF9" i="2" s="1"/>
  <c r="AD9" i="2" a="1"/>
  <c r="AD9" i="2" s="1"/>
  <c r="AB9" i="2" a="1"/>
  <c r="AB9" i="2" s="1"/>
  <c r="Z9" i="2" a="1"/>
  <c r="Z9" i="2" s="1"/>
  <c r="X9" i="2" a="1"/>
  <c r="X9" i="2" s="1"/>
  <c r="V9" i="2" a="1"/>
  <c r="V9" i="2" s="1"/>
  <c r="T9" i="2" a="1"/>
  <c r="T9" i="2" s="1"/>
  <c r="R9" i="2" a="1"/>
  <c r="R9" i="2" s="1"/>
  <c r="P9" i="2" a="1"/>
  <c r="P9" i="2" s="1"/>
  <c r="N9" i="2" a="1"/>
  <c r="N9" i="2" s="1"/>
  <c r="L9" i="2" a="1"/>
  <c r="L9" i="2" s="1"/>
  <c r="J9" i="2" a="1"/>
  <c r="J9" i="2" s="1"/>
  <c r="H9" i="2" a="1"/>
  <c r="H9" i="2" s="1"/>
  <c r="F9" i="2" a="1"/>
  <c r="F9" i="2" s="1"/>
  <c r="D9" i="2" a="1"/>
  <c r="D9" i="2" s="1"/>
  <c r="B9" i="2" a="1"/>
  <c r="B9" i="2" s="1"/>
  <c r="BH10" i="2" a="1"/>
  <c r="BH10" i="2" s="1"/>
  <c r="BF10" i="2" a="1"/>
  <c r="BF10" i="2" s="1"/>
  <c r="BD10" i="2" a="1"/>
  <c r="BD10" i="2" s="1"/>
  <c r="BB10" i="2" a="1"/>
  <c r="BB10" i="2" s="1"/>
  <c r="AZ10" i="2" a="1"/>
  <c r="AZ10" i="2" s="1"/>
  <c r="AX10" i="2" a="1"/>
  <c r="AX10" i="2" s="1"/>
  <c r="AV10" i="2" a="1"/>
  <c r="AV10" i="2" s="1"/>
  <c r="AT10" i="2" a="1"/>
  <c r="AT10" i="2" s="1"/>
  <c r="AR10" i="2" a="1"/>
  <c r="AR10" i="2" s="1"/>
  <c r="AP10" i="2" a="1"/>
  <c r="AP10" i="2" s="1"/>
  <c r="AN10" i="2" a="1"/>
  <c r="AN10" i="2" s="1"/>
  <c r="AL10" i="2" a="1"/>
  <c r="AL10" i="2" s="1"/>
  <c r="AJ10" i="2" a="1"/>
  <c r="AJ10" i="2" s="1"/>
  <c r="AH10" i="2" a="1"/>
  <c r="AH10" i="2" s="1"/>
  <c r="AF10" i="2" a="1"/>
  <c r="AF10" i="2" s="1"/>
  <c r="AD10" i="2" a="1"/>
  <c r="AD10" i="2" s="1"/>
  <c r="AB10" i="2" a="1"/>
  <c r="AB10" i="2" s="1"/>
  <c r="Z10" i="2" a="1"/>
  <c r="Z10" i="2" s="1"/>
  <c r="X10" i="2" a="1"/>
  <c r="X10" i="2" s="1"/>
  <c r="V10" i="2" a="1"/>
  <c r="V10" i="2" s="1"/>
  <c r="T10" i="2" a="1"/>
  <c r="T10" i="2" s="1"/>
  <c r="R10" i="2" a="1"/>
  <c r="R10" i="2" s="1"/>
  <c r="P10" i="2" a="1"/>
  <c r="P10" i="2" s="1"/>
  <c r="N10" i="2" a="1"/>
  <c r="N10" i="2" s="1"/>
  <c r="L10" i="2" a="1"/>
  <c r="L10" i="2" s="1"/>
  <c r="J10" i="2" a="1"/>
  <c r="J10" i="2" s="1"/>
  <c r="H10" i="2" a="1"/>
  <c r="H10" i="2" s="1"/>
  <c r="F10" i="2" a="1"/>
  <c r="F10" i="2" s="1"/>
  <c r="D10" i="2" a="1"/>
  <c r="D10" i="2" s="1"/>
  <c r="B10" i="2" a="1"/>
  <c r="B10"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BG14" i="2" a="1"/>
  <c r="BG14" i="2" s="1"/>
  <c r="BE14" i="2" a="1"/>
  <c r="BE14" i="2" s="1"/>
  <c r="BC14" i="2" a="1"/>
  <c r="BC14" i="2" s="1"/>
  <c r="BA14" i="2" a="1"/>
  <c r="BA14" i="2" s="1"/>
  <c r="AY14" i="2" a="1"/>
  <c r="AY14" i="2" s="1"/>
  <c r="BF14" i="2" a="1"/>
  <c r="BF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X14" i="2" a="1"/>
  <c r="X14" i="2" s="1"/>
  <c r="V14" i="2" a="1"/>
  <c r="V14" i="2" s="1"/>
  <c r="T14" i="2" a="1"/>
  <c r="T14" i="2" s="1"/>
  <c r="R14" i="2" a="1"/>
  <c r="R14" i="2" s="1"/>
  <c r="P14" i="2" a="1"/>
  <c r="P14" i="2" s="1"/>
  <c r="N14" i="2" a="1"/>
  <c r="N14" i="2" s="1"/>
  <c r="L14" i="2" a="1"/>
  <c r="L14" i="2" s="1"/>
  <c r="J14" i="2" a="1"/>
  <c r="J14" i="2" s="1"/>
  <c r="H14" i="2" a="1"/>
  <c r="H14" i="2" s="1"/>
  <c r="F14" i="2" a="1"/>
  <c r="F14" i="2" s="1"/>
  <c r="D14" i="2" a="1"/>
  <c r="D14" i="2" s="1"/>
  <c r="B14" i="2" a="1"/>
  <c r="B14" i="2" s="1"/>
  <c r="BH14" i="2" a="1"/>
  <c r="BH14" i="2" s="1"/>
  <c r="AZ14" i="2" a="1"/>
  <c r="AZ14" i="2" s="1"/>
  <c r="BB14" i="2" a="1"/>
  <c r="BB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D14" i="2" a="1"/>
  <c r="BD14"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H17" i="2" a="1"/>
  <c r="BH17" i="2" s="1"/>
  <c r="BF17" i="2" a="1"/>
  <c r="BF17" i="2" s="1"/>
  <c r="BD17" i="2" a="1"/>
  <c r="BD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BE17" i="2" a="1"/>
  <c r="BE17" i="2" s="1"/>
  <c r="BA17" i="2" a="1"/>
  <c r="BA17" i="2" s="1"/>
  <c r="AW17" i="2" a="1"/>
  <c r="AW17" i="2" s="1"/>
  <c r="AS17" i="2" a="1"/>
  <c r="AS17" i="2" s="1"/>
  <c r="AO17" i="2" a="1"/>
  <c r="AO17" i="2" s="1"/>
  <c r="AK17" i="2" a="1"/>
  <c r="AK17" i="2" s="1"/>
  <c r="AG17" i="2" a="1"/>
  <c r="AG17" i="2" s="1"/>
  <c r="AC17" i="2" a="1"/>
  <c r="AC17" i="2" s="1"/>
  <c r="Y17" i="2" a="1"/>
  <c r="Y17" i="2" s="1"/>
  <c r="U17" i="2" a="1"/>
  <c r="U17" i="2" s="1"/>
  <c r="Q17" i="2" a="1"/>
  <c r="Q17" i="2" s="1"/>
  <c r="M17" i="2" a="1"/>
  <c r="M17" i="2" s="1"/>
  <c r="I17" i="2" a="1"/>
  <c r="I17" i="2" s="1"/>
  <c r="E17" i="2" a="1"/>
  <c r="E17" i="2" s="1"/>
  <c r="BG17" i="2" a="1"/>
  <c r="BG17" i="2" s="1"/>
  <c r="BC17" i="2" a="1"/>
  <c r="BC17" i="2" s="1"/>
  <c r="AY17" i="2" a="1"/>
  <c r="AY17" i="2" s="1"/>
  <c r="AU17" i="2" a="1"/>
  <c r="AU17" i="2" s="1"/>
  <c r="AQ17" i="2" a="1"/>
  <c r="AQ17" i="2" s="1"/>
  <c r="AM17" i="2" a="1"/>
  <c r="AM17" i="2" s="1"/>
  <c r="AI17" i="2" a="1"/>
  <c r="AI17" i="2" s="1"/>
  <c r="AE17" i="2" a="1"/>
  <c r="AE17" i="2" s="1"/>
  <c r="AA17" i="2" a="1"/>
  <c r="AA17" i="2" s="1"/>
  <c r="W17" i="2" a="1"/>
  <c r="W17" i="2" s="1"/>
  <c r="S17" i="2" a="1"/>
  <c r="S17" i="2" s="1"/>
  <c r="O17" i="2" a="1"/>
  <c r="O17" i="2" s="1"/>
  <c r="K17" i="2" a="1"/>
  <c r="K17" i="2" s="1"/>
  <c r="G17" i="2" a="1"/>
  <c r="G17" i="2" s="1"/>
  <c r="C17" i="2" a="1"/>
  <c r="C17" i="2" s="1"/>
  <c r="BH21" i="2" a="1"/>
  <c r="BH21" i="2" s="1"/>
  <c r="BF21" i="2" a="1"/>
  <c r="BF21" i="2" s="1"/>
  <c r="BD21" i="2" a="1"/>
  <c r="BD21" i="2" s="1"/>
  <c r="BB21" i="2" a="1"/>
  <c r="BB21" i="2" s="1"/>
  <c r="AZ21" i="2" a="1"/>
  <c r="AZ21" i="2" s="1"/>
  <c r="AX21" i="2" a="1"/>
  <c r="AX21" i="2" s="1"/>
  <c r="AV21" i="2" a="1"/>
  <c r="AV21" i="2" s="1"/>
  <c r="AT21" i="2" a="1"/>
  <c r="AT21" i="2" s="1"/>
  <c r="AR21" i="2" a="1"/>
  <c r="AR21" i="2" s="1"/>
  <c r="AP21" i="2" a="1"/>
  <c r="AP21" i="2" s="1"/>
  <c r="AN21" i="2" a="1"/>
  <c r="AN21" i="2" s="1"/>
  <c r="AL21" i="2" a="1"/>
  <c r="AL21" i="2" s="1"/>
  <c r="AJ21" i="2" a="1"/>
  <c r="AJ21" i="2" s="1"/>
  <c r="AH21" i="2" a="1"/>
  <c r="AH21" i="2" s="1"/>
  <c r="AF21" i="2" a="1"/>
  <c r="AF21" i="2" s="1"/>
  <c r="AD21" i="2" a="1"/>
  <c r="AD21" i="2" s="1"/>
  <c r="AB21" i="2" a="1"/>
  <c r="AB21" i="2" s="1"/>
  <c r="Z21" i="2" a="1"/>
  <c r="Z21" i="2" s="1"/>
  <c r="X21" i="2" a="1"/>
  <c r="X21" i="2" s="1"/>
  <c r="V21" i="2" a="1"/>
  <c r="V21" i="2" s="1"/>
  <c r="T21" i="2" a="1"/>
  <c r="T21" i="2" s="1"/>
  <c r="R21" i="2" a="1"/>
  <c r="R21" i="2" s="1"/>
  <c r="P21" i="2" a="1"/>
  <c r="P21" i="2" s="1"/>
  <c r="N21" i="2" a="1"/>
  <c r="N21" i="2" s="1"/>
  <c r="L21" i="2" a="1"/>
  <c r="L21" i="2" s="1"/>
  <c r="J21" i="2" a="1"/>
  <c r="J21" i="2" s="1"/>
  <c r="H21" i="2" a="1"/>
  <c r="H21" i="2" s="1"/>
  <c r="F21" i="2" a="1"/>
  <c r="F21" i="2" s="1"/>
  <c r="D21" i="2" a="1"/>
  <c r="D21" i="2" s="1"/>
  <c r="B21" i="2" a="1"/>
  <c r="B21"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E21" i="2" a="1"/>
  <c r="AE21" i="2" s="1"/>
  <c r="AA21" i="2" a="1"/>
  <c r="AA21" i="2" s="1"/>
  <c r="W21" i="2" a="1"/>
  <c r="W21" i="2" s="1"/>
  <c r="S21" i="2" a="1"/>
  <c r="S21" i="2" s="1"/>
  <c r="O21" i="2" a="1"/>
  <c r="O21" i="2" s="1"/>
  <c r="K21" i="2" a="1"/>
  <c r="K21" i="2" s="1"/>
  <c r="G21" i="2" a="1"/>
  <c r="G21" i="2" s="1"/>
  <c r="C21" i="2" a="1"/>
  <c r="C21" i="2" s="1"/>
  <c r="AG21" i="2" a="1"/>
  <c r="AG21" i="2" s="1"/>
  <c r="AC21" i="2" a="1"/>
  <c r="AC21" i="2" s="1"/>
  <c r="Y21" i="2" a="1"/>
  <c r="Y21" i="2" s="1"/>
  <c r="U21" i="2" a="1"/>
  <c r="U21" i="2" s="1"/>
  <c r="Q21" i="2" a="1"/>
  <c r="Q21" i="2" s="1"/>
  <c r="M21" i="2" a="1"/>
  <c r="M21" i="2" s="1"/>
  <c r="I21" i="2" a="1"/>
  <c r="I21" i="2" s="1"/>
  <c r="E21" i="2" a="1"/>
  <c r="E21"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BH15" i="2" a="1"/>
  <c r="BH15" i="2" s="1"/>
  <c r="BD15" i="2" a="1"/>
  <c r="BD15" i="2" s="1"/>
  <c r="AZ15" i="2" a="1"/>
  <c r="AZ15" i="2" s="1"/>
  <c r="AV15" i="2" a="1"/>
  <c r="AV15" i="2" s="1"/>
  <c r="AR15" i="2" a="1"/>
  <c r="AR15" i="2" s="1"/>
  <c r="AN15" i="2" a="1"/>
  <c r="AN15" i="2" s="1"/>
  <c r="AJ15" i="2" a="1"/>
  <c r="AJ15" i="2" s="1"/>
  <c r="AF15" i="2" a="1"/>
  <c r="AF15" i="2" s="1"/>
  <c r="AB15" i="2" a="1"/>
  <c r="AB15" i="2" s="1"/>
  <c r="X15" i="2" a="1"/>
  <c r="X15" i="2" s="1"/>
  <c r="T15" i="2" a="1"/>
  <c r="T15" i="2" s="1"/>
  <c r="Q15" i="2" a="1"/>
  <c r="Q15" i="2" s="1"/>
  <c r="L15" i="2" a="1"/>
  <c r="L15" i="2" s="1"/>
  <c r="I15" i="2" a="1"/>
  <c r="I15" i="2" s="1"/>
  <c r="D15" i="2" a="1"/>
  <c r="D15" i="2" s="1"/>
  <c r="S15" i="2" a="1"/>
  <c r="S15" i="2" s="1"/>
  <c r="N15" i="2" a="1"/>
  <c r="N15" i="2" s="1"/>
  <c r="K15" i="2" a="1"/>
  <c r="K15" i="2" s="1"/>
  <c r="F15" i="2" a="1"/>
  <c r="F15" i="2" s="1"/>
  <c r="C15" i="2" a="1"/>
  <c r="C15" i="2" s="1"/>
  <c r="BF15" i="2" a="1"/>
  <c r="BF15" i="2" s="1"/>
  <c r="BB15" i="2" a="1"/>
  <c r="BB15" i="2" s="1"/>
  <c r="AX15" i="2" a="1"/>
  <c r="AX15" i="2" s="1"/>
  <c r="AT15" i="2" a="1"/>
  <c r="AT15" i="2" s="1"/>
  <c r="AP15" i="2" a="1"/>
  <c r="AP15" i="2" s="1"/>
  <c r="AL15" i="2" a="1"/>
  <c r="AL15" i="2" s="1"/>
  <c r="AH15" i="2" a="1"/>
  <c r="AH15" i="2" s="1"/>
  <c r="AD15" i="2" a="1"/>
  <c r="AD15" i="2" s="1"/>
  <c r="Z15" i="2" a="1"/>
  <c r="Z15" i="2" s="1"/>
  <c r="V15" i="2" a="1"/>
  <c r="V15" i="2" s="1"/>
  <c r="P15" i="2" a="1"/>
  <c r="P15" i="2" s="1"/>
  <c r="M15" i="2" a="1"/>
  <c r="M15" i="2" s="1"/>
  <c r="H15" i="2" a="1"/>
  <c r="H15" i="2" s="1"/>
  <c r="E15" i="2" a="1"/>
  <c r="E15" i="2" s="1"/>
  <c r="R15" i="2" a="1"/>
  <c r="R15" i="2" s="1"/>
  <c r="O15" i="2" a="1"/>
  <c r="O15" i="2" s="1"/>
  <c r="J15" i="2" a="1"/>
  <c r="J15" i="2" s="1"/>
  <c r="G15" i="2" a="1"/>
  <c r="G15" i="2" s="1"/>
  <c r="B15" i="2" a="1"/>
  <c r="B15" i="2" s="1"/>
  <c r="M3" i="2" a="1"/>
  <c r="M3" i="2" s="1"/>
  <c r="M8" i="2" a="1"/>
  <c r="M8"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Q12" i="2" a="1"/>
  <c r="Q12" i="2" s="1"/>
  <c r="O12" i="2" a="1"/>
  <c r="O12" i="2" s="1"/>
  <c r="M12" i="2" a="1"/>
  <c r="M12" i="2" s="1"/>
  <c r="K12" i="2" a="1"/>
  <c r="K12" i="2" s="1"/>
  <c r="I12" i="2" a="1"/>
  <c r="I12" i="2" s="1"/>
  <c r="G12" i="2" a="1"/>
  <c r="G12" i="2" s="1"/>
  <c r="E12" i="2" a="1"/>
  <c r="E12" i="2" s="1"/>
  <c r="C12" i="2" a="1"/>
  <c r="C12"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G16" i="2" a="1"/>
  <c r="BG16" i="2" s="1"/>
  <c r="BC16" i="2" a="1"/>
  <c r="BC16" i="2" s="1"/>
  <c r="AY16" i="2" a="1"/>
  <c r="AY16" i="2" s="1"/>
  <c r="AU16" i="2" a="1"/>
  <c r="AU16" i="2" s="1"/>
  <c r="AQ16" i="2" a="1"/>
  <c r="AQ16" i="2" s="1"/>
  <c r="AM16" i="2" a="1"/>
  <c r="AM16" i="2" s="1"/>
  <c r="AI16" i="2" a="1"/>
  <c r="AI16" i="2" s="1"/>
  <c r="AE16" i="2" a="1"/>
  <c r="AE16" i="2" s="1"/>
  <c r="AA16" i="2" a="1"/>
  <c r="AA16" i="2" s="1"/>
  <c r="W16" i="2" a="1"/>
  <c r="W16" i="2" s="1"/>
  <c r="S16" i="2" a="1"/>
  <c r="S16" i="2" s="1"/>
  <c r="O16" i="2" a="1"/>
  <c r="O16" i="2" s="1"/>
  <c r="K16" i="2" a="1"/>
  <c r="K16" i="2" s="1"/>
  <c r="G16" i="2" a="1"/>
  <c r="G16" i="2" s="1"/>
  <c r="C16" i="2" a="1"/>
  <c r="C16" i="2" s="1"/>
  <c r="BE16" i="2" a="1"/>
  <c r="BE16" i="2" s="1"/>
  <c r="BA16" i="2" a="1"/>
  <c r="BA16" i="2" s="1"/>
  <c r="AW16" i="2" a="1"/>
  <c r="AW16" i="2" s="1"/>
  <c r="AS16" i="2" a="1"/>
  <c r="AS16" i="2" s="1"/>
  <c r="AO16" i="2" a="1"/>
  <c r="AO16" i="2" s="1"/>
  <c r="AK16" i="2" a="1"/>
  <c r="AK16" i="2" s="1"/>
  <c r="AG16" i="2" a="1"/>
  <c r="AG16" i="2" s="1"/>
  <c r="AC16" i="2" a="1"/>
  <c r="AC16" i="2" s="1"/>
  <c r="Y16" i="2" a="1"/>
  <c r="Y16" i="2" s="1"/>
  <c r="U16" i="2" a="1"/>
  <c r="U16" i="2" s="1"/>
  <c r="Q16" i="2" a="1"/>
  <c r="Q16" i="2" s="1"/>
  <c r="M16" i="2" a="1"/>
  <c r="M16" i="2" s="1"/>
  <c r="I16" i="2" a="1"/>
  <c r="I16" i="2" s="1"/>
  <c r="E16" i="2" a="1"/>
  <c r="E16"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R20" i="2" a="1"/>
  <c r="R20" i="2" s="1"/>
  <c r="P20" i="2" a="1"/>
  <c r="P20" i="2" s="1"/>
  <c r="N20" i="2" a="1"/>
  <c r="N20" i="2" s="1"/>
  <c r="L20" i="2" a="1"/>
  <c r="L20" i="2" s="1"/>
  <c r="J20" i="2" a="1"/>
  <c r="J20" i="2" s="1"/>
  <c r="H20" i="2" a="1"/>
  <c r="H20" i="2" s="1"/>
  <c r="F20" i="2" a="1"/>
  <c r="F20" i="2" s="1"/>
  <c r="D20" i="2" a="1"/>
  <c r="D20" i="2" s="1"/>
  <c r="B20" i="2" a="1"/>
  <c r="B20" i="2" s="1"/>
  <c r="BE20" i="2" a="1"/>
  <c r="BE20" i="2" s="1"/>
  <c r="BA20" i="2" a="1"/>
  <c r="BA20" i="2" s="1"/>
  <c r="AW20" i="2" a="1"/>
  <c r="AW20" i="2" s="1"/>
  <c r="AS20" i="2" a="1"/>
  <c r="AS20" i="2" s="1"/>
  <c r="AO20" i="2" a="1"/>
  <c r="AO20" i="2" s="1"/>
  <c r="AK20" i="2" a="1"/>
  <c r="AK20" i="2" s="1"/>
  <c r="AG20" i="2" a="1"/>
  <c r="AG20" i="2" s="1"/>
  <c r="AC20" i="2" a="1"/>
  <c r="AC20" i="2" s="1"/>
  <c r="Y20" i="2" a="1"/>
  <c r="Y20" i="2" s="1"/>
  <c r="U20" i="2" a="1"/>
  <c r="U20" i="2" s="1"/>
  <c r="Q20" i="2" a="1"/>
  <c r="Q20" i="2" s="1"/>
  <c r="M20" i="2" a="1"/>
  <c r="M20" i="2" s="1"/>
  <c r="I20" i="2" a="1"/>
  <c r="I20" i="2" s="1"/>
  <c r="E20" i="2" a="1"/>
  <c r="E20" i="2" s="1"/>
  <c r="BG20" i="2" a="1"/>
  <c r="BG20" i="2" s="1"/>
  <c r="BC20" i="2" a="1"/>
  <c r="BC20" i="2" s="1"/>
  <c r="AY20" i="2" a="1"/>
  <c r="AY20" i="2" s="1"/>
  <c r="AU20" i="2" a="1"/>
  <c r="AU20" i="2" s="1"/>
  <c r="AQ20" i="2" a="1"/>
  <c r="AQ20" i="2" s="1"/>
  <c r="AM20" i="2" a="1"/>
  <c r="AM20" i="2" s="1"/>
  <c r="AI20" i="2" a="1"/>
  <c r="AI20" i="2" s="1"/>
  <c r="AE20" i="2" a="1"/>
  <c r="AE20" i="2" s="1"/>
  <c r="AA20" i="2" a="1"/>
  <c r="AA20" i="2" s="1"/>
  <c r="W20" i="2" a="1"/>
  <c r="W20" i="2" s="1"/>
  <c r="S20" i="2" a="1"/>
  <c r="S20" i="2" s="1"/>
  <c r="O20" i="2" a="1"/>
  <c r="O20" i="2" s="1"/>
  <c r="K20" i="2" a="1"/>
  <c r="K20" i="2" s="1"/>
  <c r="G20" i="2" a="1"/>
  <c r="G20" i="2" s="1"/>
  <c r="C20" i="2" a="1"/>
  <c r="C20" i="2" s="1"/>
  <c r="BG25" i="2" a="1"/>
  <c r="BG25" i="2" s="1"/>
  <c r="BC25" i="2" a="1"/>
  <c r="BC25" i="2" s="1"/>
  <c r="AY25" i="2" a="1"/>
  <c r="AY25" i="2" s="1"/>
  <c r="AU25" i="2" a="1"/>
  <c r="AU25" i="2" s="1"/>
  <c r="AQ25" i="2" a="1"/>
  <c r="AQ25" i="2" s="1"/>
  <c r="AM25" i="2" a="1"/>
  <c r="AM25" i="2" s="1"/>
  <c r="AI25" i="2" a="1"/>
  <c r="AI25" i="2" s="1"/>
  <c r="AE25" i="2" a="1"/>
  <c r="AE25" i="2" s="1"/>
  <c r="AA25" i="2" a="1"/>
  <c r="AA25" i="2" s="1"/>
  <c r="W25" i="2" a="1"/>
  <c r="W25" i="2" s="1"/>
  <c r="S25" i="2" a="1"/>
  <c r="S25" i="2" s="1"/>
  <c r="O25" i="2" a="1"/>
  <c r="O25" i="2" s="1"/>
  <c r="K25" i="2" a="1"/>
  <c r="K25" i="2" s="1"/>
  <c r="G25" i="2" a="1"/>
  <c r="G25" i="2" s="1"/>
  <c r="C25" i="2" a="1"/>
  <c r="C25" i="2" s="1"/>
  <c r="BF25" i="2" a="1"/>
  <c r="BF25" i="2" s="1"/>
  <c r="BB25" i="2" a="1"/>
  <c r="BB25" i="2" s="1"/>
  <c r="AX25" i="2" a="1"/>
  <c r="AX25" i="2" s="1"/>
  <c r="AT25" i="2" a="1"/>
  <c r="AT25" i="2" s="1"/>
  <c r="AP25" i="2" a="1"/>
  <c r="AP25" i="2" s="1"/>
  <c r="AL25" i="2" a="1"/>
  <c r="AL25" i="2" s="1"/>
  <c r="AH25" i="2" a="1"/>
  <c r="AH25" i="2" s="1"/>
  <c r="AD25" i="2" a="1"/>
  <c r="AD25" i="2" s="1"/>
  <c r="Z25" i="2" a="1"/>
  <c r="Z25" i="2" s="1"/>
  <c r="V25" i="2" a="1"/>
  <c r="V25" i="2" s="1"/>
  <c r="R25" i="2" a="1"/>
  <c r="R25" i="2" s="1"/>
  <c r="N25" i="2" a="1"/>
  <c r="N25" i="2" s="1"/>
  <c r="J25" i="2" a="1"/>
  <c r="J25" i="2" s="1"/>
  <c r="F25" i="2" a="1"/>
  <c r="F25" i="2" s="1"/>
  <c r="B25" i="2" a="1"/>
  <c r="B25" i="2" s="1"/>
  <c r="BE25" i="2" a="1"/>
  <c r="BE25" i="2" s="1"/>
  <c r="BA25" i="2" a="1"/>
  <c r="BA25" i="2" s="1"/>
  <c r="AW25" i="2" a="1"/>
  <c r="AW25" i="2" s="1"/>
  <c r="AS25" i="2" a="1"/>
  <c r="AS25" i="2" s="1"/>
  <c r="AO25" i="2" a="1"/>
  <c r="AO25" i="2" s="1"/>
  <c r="AK25" i="2" a="1"/>
  <c r="AK25" i="2" s="1"/>
  <c r="AG25" i="2" a="1"/>
  <c r="AG25" i="2" s="1"/>
  <c r="AC25" i="2" a="1"/>
  <c r="AC25" i="2" s="1"/>
  <c r="Y25" i="2" a="1"/>
  <c r="Y25" i="2" s="1"/>
  <c r="U25" i="2" a="1"/>
  <c r="U25" i="2" s="1"/>
  <c r="Q25" i="2" a="1"/>
  <c r="Q25" i="2" s="1"/>
  <c r="M25" i="2" a="1"/>
  <c r="M25" i="2" s="1"/>
  <c r="I25" i="2" a="1"/>
  <c r="I25" i="2" s="1"/>
  <c r="E25" i="2" a="1"/>
  <c r="E25" i="2" s="1"/>
  <c r="BH25" i="2" a="1"/>
  <c r="BH25" i="2" s="1"/>
  <c r="BD25" i="2" a="1"/>
  <c r="BD25" i="2" s="1"/>
  <c r="AZ25" i="2" a="1"/>
  <c r="AZ25" i="2" s="1"/>
  <c r="AV25" i="2" a="1"/>
  <c r="AV25" i="2" s="1"/>
  <c r="AR25" i="2" a="1"/>
  <c r="AR25" i="2" s="1"/>
  <c r="AN25" i="2" a="1"/>
  <c r="AN25" i="2" s="1"/>
  <c r="AJ25" i="2" a="1"/>
  <c r="AJ25" i="2" s="1"/>
  <c r="AF25" i="2" a="1"/>
  <c r="AF25" i="2" s="1"/>
  <c r="AB25" i="2" a="1"/>
  <c r="AB25" i="2" s="1"/>
  <c r="X25" i="2" a="1"/>
  <c r="X25" i="2" s="1"/>
  <c r="T25" i="2" a="1"/>
  <c r="T25" i="2" s="1"/>
  <c r="P25" i="2" a="1"/>
  <c r="P25" i="2" s="1"/>
  <c r="L25" i="2" a="1"/>
  <c r="L25" i="2" s="1"/>
  <c r="H25" i="2" a="1"/>
  <c r="H25" i="2" s="1"/>
  <c r="D25" i="2" a="1"/>
  <c r="D25"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BG29" i="2" a="1"/>
  <c r="BG29" i="2" s="1"/>
  <c r="AY29" i="2" a="1"/>
  <c r="AY29" i="2" s="1"/>
  <c r="AQ29" i="2" a="1"/>
  <c r="AQ29" i="2" s="1"/>
  <c r="AI29" i="2" a="1"/>
  <c r="AI29" i="2" s="1"/>
  <c r="AA29" i="2" a="1"/>
  <c r="AA29" i="2" s="1"/>
  <c r="S29" i="2" a="1"/>
  <c r="S29" i="2" s="1"/>
  <c r="K29" i="2" a="1"/>
  <c r="K29" i="2" s="1"/>
  <c r="C29" i="2" a="1"/>
  <c r="C29" i="2" s="1"/>
  <c r="BE29" i="2" a="1"/>
  <c r="BE29" i="2" s="1"/>
  <c r="AW29" i="2" a="1"/>
  <c r="AW29" i="2" s="1"/>
  <c r="AO29" i="2" a="1"/>
  <c r="AO29" i="2" s="1"/>
  <c r="AG29" i="2" a="1"/>
  <c r="AG29" i="2" s="1"/>
  <c r="Y29" i="2" a="1"/>
  <c r="Y29" i="2" s="1"/>
  <c r="Q29" i="2" a="1"/>
  <c r="Q29" i="2" s="1"/>
  <c r="I29" i="2" a="1"/>
  <c r="I29" i="2" s="1"/>
  <c r="BC29" i="2" a="1"/>
  <c r="BC29" i="2" s="1"/>
  <c r="AU29" i="2" a="1"/>
  <c r="AU29" i="2" s="1"/>
  <c r="AM29" i="2" a="1"/>
  <c r="AM29" i="2" s="1"/>
  <c r="AE29" i="2" a="1"/>
  <c r="AE29" i="2" s="1"/>
  <c r="W29" i="2" a="1"/>
  <c r="W29" i="2" s="1"/>
  <c r="O29" i="2" a="1"/>
  <c r="O29" i="2" s="1"/>
  <c r="G29" i="2" a="1"/>
  <c r="G29" i="2" s="1"/>
  <c r="BA29" i="2" a="1"/>
  <c r="BA29" i="2" s="1"/>
  <c r="AS29" i="2" a="1"/>
  <c r="AS29" i="2" s="1"/>
  <c r="AK29" i="2" a="1"/>
  <c r="AK29" i="2" s="1"/>
  <c r="AC29" i="2" a="1"/>
  <c r="AC29" i="2" s="1"/>
  <c r="U29" i="2" a="1"/>
  <c r="U29" i="2" s="1"/>
  <c r="M29" i="2" a="1"/>
  <c r="M29" i="2" s="1"/>
  <c r="E29" i="2" a="1"/>
  <c r="E29" i="2" s="1"/>
  <c r="B18" i="2" a="1"/>
  <c r="B18" i="2" s="1"/>
  <c r="F18" i="2" a="1"/>
  <c r="F18" i="2" s="1"/>
  <c r="J18" i="2" a="1"/>
  <c r="J18" i="2" s="1"/>
  <c r="N18" i="2" a="1"/>
  <c r="N18" i="2" s="1"/>
  <c r="R18" i="2" a="1"/>
  <c r="R18" i="2" s="1"/>
  <c r="V18" i="2" a="1"/>
  <c r="V18" i="2" s="1"/>
  <c r="Z18" i="2" a="1"/>
  <c r="Z18" i="2" s="1"/>
  <c r="AD18" i="2" a="1"/>
  <c r="AD18" i="2" s="1"/>
  <c r="AH18" i="2" a="1"/>
  <c r="AH18" i="2" s="1"/>
  <c r="AL18" i="2" a="1"/>
  <c r="AL18" i="2" s="1"/>
  <c r="AP18" i="2" a="1"/>
  <c r="AP18" i="2" s="1"/>
  <c r="AT18" i="2" a="1"/>
  <c r="AT18" i="2" s="1"/>
  <c r="AX18" i="2" a="1"/>
  <c r="AX18" i="2" s="1"/>
  <c r="BB18" i="2" a="1"/>
  <c r="BB18" i="2" s="1"/>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G22" i="2" a="1"/>
  <c r="BG22" i="2" s="1"/>
  <c r="BE22" i="2" a="1"/>
  <c r="BE22" i="2" s="1"/>
  <c r="BC22" i="2" a="1"/>
  <c r="BC22" i="2" s="1"/>
  <c r="BA22" i="2" a="1"/>
  <c r="BA22" i="2" s="1"/>
  <c r="AY22" i="2" a="1"/>
  <c r="AY22" i="2" s="1"/>
  <c r="AW22" i="2" a="1"/>
  <c r="AW22" i="2" s="1"/>
  <c r="AU22" i="2" a="1"/>
  <c r="AU22" i="2" s="1"/>
  <c r="BF22" i="2" a="1"/>
  <c r="BF22" i="2" s="1"/>
  <c r="AX22" i="2" a="1"/>
  <c r="AX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H22" i="2" a="1"/>
  <c r="BH22" i="2" s="1"/>
  <c r="AZ22" i="2" a="1"/>
  <c r="AZ22" i="2" s="1"/>
  <c r="BB22" i="2" a="1"/>
  <c r="BB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BD22" i="2" a="1"/>
  <c r="BD22" i="2" s="1"/>
  <c r="AV22" i="2" a="1"/>
  <c r="AV22" i="2" s="1"/>
  <c r="BH26" i="2" a="1"/>
  <c r="BH26" i="2" s="1"/>
  <c r="BF26" i="2" a="1"/>
  <c r="BF26" i="2" s="1"/>
  <c r="BD26" i="2" a="1"/>
  <c r="BD26" i="2" s="1"/>
  <c r="BB26" i="2" a="1"/>
  <c r="BB26" i="2" s="1"/>
  <c r="AZ26" i="2" a="1"/>
  <c r="AZ26" i="2" s="1"/>
  <c r="AX26" i="2" a="1"/>
  <c r="AX26" i="2" s="1"/>
  <c r="AV26" i="2" a="1"/>
  <c r="AV26" i="2" s="1"/>
  <c r="AT26" i="2" a="1"/>
  <c r="AT26" i="2" s="1"/>
  <c r="AR26" i="2" a="1"/>
  <c r="AR26" i="2" s="1"/>
  <c r="AP26" i="2" a="1"/>
  <c r="AP26" i="2" s="1"/>
  <c r="AN26" i="2" a="1"/>
  <c r="AN26" i="2" s="1"/>
  <c r="AL26" i="2" a="1"/>
  <c r="AL26" i="2" s="1"/>
  <c r="AJ26" i="2" a="1"/>
  <c r="AJ26" i="2" s="1"/>
  <c r="AH26" i="2" a="1"/>
  <c r="AH26" i="2" s="1"/>
  <c r="AF26" i="2" a="1"/>
  <c r="AF26" i="2" s="1"/>
  <c r="AD26" i="2" a="1"/>
  <c r="AD26" i="2" s="1"/>
  <c r="AB26" i="2" a="1"/>
  <c r="AB26" i="2" s="1"/>
  <c r="Z26" i="2" a="1"/>
  <c r="Z26" i="2" s="1"/>
  <c r="X26" i="2" a="1"/>
  <c r="X26" i="2" s="1"/>
  <c r="V26" i="2" a="1"/>
  <c r="V26" i="2" s="1"/>
  <c r="T26" i="2" a="1"/>
  <c r="T26" i="2" s="1"/>
  <c r="R26" i="2" a="1"/>
  <c r="R26" i="2" s="1"/>
  <c r="P26" i="2" a="1"/>
  <c r="P26" i="2" s="1"/>
  <c r="N26" i="2" a="1"/>
  <c r="N26" i="2" s="1"/>
  <c r="L26" i="2" a="1"/>
  <c r="L26" i="2" s="1"/>
  <c r="J26" i="2" a="1"/>
  <c r="J26" i="2" s="1"/>
  <c r="H26" i="2" a="1"/>
  <c r="H26" i="2" s="1"/>
  <c r="F26" i="2" a="1"/>
  <c r="F26" i="2" s="1"/>
  <c r="D26" i="2" a="1"/>
  <c r="D26" i="2" s="1"/>
  <c r="B26" i="2" a="1"/>
  <c r="B26" i="2" s="1"/>
  <c r="BG26" i="2" a="1"/>
  <c r="BG26" i="2" s="1"/>
  <c r="BE26" i="2" a="1"/>
  <c r="BE26" i="2" s="1"/>
  <c r="BC26" i="2" a="1"/>
  <c r="BC26" i="2" s="1"/>
  <c r="BA26" i="2" a="1"/>
  <c r="BA26" i="2" s="1"/>
  <c r="AY26" i="2" a="1"/>
  <c r="AY26" i="2" s="1"/>
  <c r="AW26" i="2" a="1"/>
  <c r="AW26" i="2" s="1"/>
  <c r="AU26" i="2" a="1"/>
  <c r="AU26" i="2" s="1"/>
  <c r="AS26" i="2" a="1"/>
  <c r="AS26" i="2" s="1"/>
  <c r="AQ26" i="2" a="1"/>
  <c r="AQ26" i="2" s="1"/>
  <c r="AO26" i="2" a="1"/>
  <c r="AO26" i="2" s="1"/>
  <c r="AM26" i="2" a="1"/>
  <c r="AM26" i="2" s="1"/>
  <c r="AK26" i="2" a="1"/>
  <c r="AK26" i="2" s="1"/>
  <c r="AI26" i="2" a="1"/>
  <c r="AI26" i="2" s="1"/>
  <c r="AG26" i="2" a="1"/>
  <c r="AG26" i="2" s="1"/>
  <c r="AE26" i="2" a="1"/>
  <c r="AE26" i="2" s="1"/>
  <c r="AC26" i="2" a="1"/>
  <c r="AC26" i="2" s="1"/>
  <c r="AA26" i="2" a="1"/>
  <c r="AA26" i="2" s="1"/>
  <c r="Y26" i="2" a="1"/>
  <c r="Y26" i="2" s="1"/>
  <c r="W26" i="2" a="1"/>
  <c r="W26" i="2" s="1"/>
  <c r="U26" i="2" a="1"/>
  <c r="U26" i="2" s="1"/>
  <c r="S26" i="2" a="1"/>
  <c r="S26" i="2" s="1"/>
  <c r="Q26" i="2" a="1"/>
  <c r="Q26" i="2" s="1"/>
  <c r="O26" i="2" a="1"/>
  <c r="O26" i="2" s="1"/>
  <c r="M26" i="2" a="1"/>
  <c r="M26" i="2" s="1"/>
  <c r="K26" i="2" a="1"/>
  <c r="K26" i="2" s="1"/>
  <c r="I26" i="2" a="1"/>
  <c r="I26" i="2" s="1"/>
  <c r="G26" i="2" a="1"/>
  <c r="G26" i="2" s="1"/>
  <c r="E26" i="2" a="1"/>
  <c r="E26" i="2" s="1"/>
  <c r="C26" i="2" a="1"/>
  <c r="C26"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G30" i="2" a="1"/>
  <c r="BG30" i="2" s="1"/>
  <c r="BE30" i="2" a="1"/>
  <c r="BE30" i="2" s="1"/>
  <c r="BC30" i="2" a="1"/>
  <c r="BC30" i="2" s="1"/>
  <c r="BA30" i="2" a="1"/>
  <c r="BA30" i="2" s="1"/>
  <c r="AY30" i="2" a="1"/>
  <c r="AY30" i="2" s="1"/>
  <c r="AW30" i="2" a="1"/>
  <c r="AW30" i="2" s="1"/>
  <c r="AU30" i="2" a="1"/>
  <c r="AU30" i="2" s="1"/>
  <c r="AS30" i="2" a="1"/>
  <c r="AS30" i="2" s="1"/>
  <c r="AQ30" i="2" a="1"/>
  <c r="AQ30" i="2" s="1"/>
  <c r="AO30" i="2" a="1"/>
  <c r="AO30" i="2" s="1"/>
  <c r="AM30" i="2" a="1"/>
  <c r="AM30" i="2" s="1"/>
  <c r="AK30" i="2" a="1"/>
  <c r="AK30" i="2" s="1"/>
  <c r="AI30" i="2" a="1"/>
  <c r="AI30" i="2" s="1"/>
  <c r="AG30" i="2" a="1"/>
  <c r="AG30" i="2" s="1"/>
  <c r="AE30" i="2" a="1"/>
  <c r="AE30" i="2" s="1"/>
  <c r="AC30" i="2" a="1"/>
  <c r="AC30" i="2" s="1"/>
  <c r="AA30" i="2" a="1"/>
  <c r="AA30" i="2" s="1"/>
  <c r="Y30" i="2" a="1"/>
  <c r="Y30" i="2" s="1"/>
  <c r="W30" i="2" a="1"/>
  <c r="W30" i="2" s="1"/>
  <c r="U30" i="2" a="1"/>
  <c r="U30" i="2" s="1"/>
  <c r="S30" i="2" a="1"/>
  <c r="S30" i="2" s="1"/>
  <c r="Q30" i="2" a="1"/>
  <c r="Q30" i="2" s="1"/>
  <c r="O30" i="2" a="1"/>
  <c r="O30" i="2" s="1"/>
  <c r="M30" i="2" a="1"/>
  <c r="M30" i="2" s="1"/>
  <c r="K30" i="2" a="1"/>
  <c r="K30" i="2" s="1"/>
  <c r="I30" i="2" a="1"/>
  <c r="I30" i="2" s="1"/>
  <c r="G30" i="2" a="1"/>
  <c r="G30" i="2" s="1"/>
  <c r="E30" i="2" a="1"/>
  <c r="E30" i="2" s="1"/>
  <c r="C30" i="2" a="1"/>
  <c r="C30" i="2" s="1"/>
  <c r="D19" i="2" a="1"/>
  <c r="D19" i="2" s="1"/>
  <c r="H19" i="2" a="1"/>
  <c r="H19" i="2" s="1"/>
  <c r="L19" i="2" a="1"/>
  <c r="L19" i="2" s="1"/>
  <c r="P19" i="2" a="1"/>
  <c r="P19" i="2" s="1"/>
  <c r="T19" i="2" a="1"/>
  <c r="T19" i="2" s="1"/>
  <c r="X19" i="2" a="1"/>
  <c r="X19" i="2" s="1"/>
  <c r="AB19" i="2" a="1"/>
  <c r="AB19" i="2" s="1"/>
  <c r="AF19" i="2" a="1"/>
  <c r="AF19" i="2" s="1"/>
  <c r="AJ19" i="2" a="1"/>
  <c r="AJ19" i="2" s="1"/>
  <c r="AN19" i="2" a="1"/>
  <c r="AN19" i="2" s="1"/>
  <c r="AR19" i="2" a="1"/>
  <c r="AR19" i="2" s="1"/>
  <c r="AV19" i="2" a="1"/>
  <c r="AV19" i="2" s="1"/>
  <c r="AZ19" i="2" a="1"/>
  <c r="AZ19" i="2" s="1"/>
  <c r="BD19" i="2" a="1"/>
  <c r="BD19" i="2" s="1"/>
  <c r="B22" i="2" a="1"/>
  <c r="B22" i="2" s="1"/>
  <c r="J22" i="2" a="1"/>
  <c r="J22" i="2" s="1"/>
  <c r="BG19" i="2" a="1"/>
  <c r="BG19" i="2" s="1"/>
  <c r="BE19" i="2" a="1"/>
  <c r="BE19" i="2" s="1"/>
  <c r="BC19" i="2" a="1"/>
  <c r="BC19" i="2" s="1"/>
  <c r="BA19" i="2" a="1"/>
  <c r="BA19" i="2" s="1"/>
  <c r="AY19" i="2" a="1"/>
  <c r="AY19" i="2" s="1"/>
  <c r="AW19" i="2" a="1"/>
  <c r="AW19" i="2" s="1"/>
  <c r="AU19" i="2" a="1"/>
  <c r="AU19" i="2" s="1"/>
  <c r="AS19" i="2" a="1"/>
  <c r="AS19" i="2" s="1"/>
  <c r="AQ19" i="2" a="1"/>
  <c r="AQ19" i="2" s="1"/>
  <c r="AO19" i="2" a="1"/>
  <c r="AO19" i="2" s="1"/>
  <c r="AM19" i="2" a="1"/>
  <c r="AM19" i="2" s="1"/>
  <c r="AK19" i="2" a="1"/>
  <c r="AK19" i="2" s="1"/>
  <c r="AI19" i="2" a="1"/>
  <c r="AI19" i="2" s="1"/>
  <c r="AG19" i="2" a="1"/>
  <c r="AG19" i="2" s="1"/>
  <c r="AE19" i="2" a="1"/>
  <c r="AE19" i="2" s="1"/>
  <c r="AC19" i="2" a="1"/>
  <c r="AC19" i="2" s="1"/>
  <c r="AA19" i="2" a="1"/>
  <c r="AA19" i="2" s="1"/>
  <c r="Y19" i="2" a="1"/>
  <c r="Y19" i="2" s="1"/>
  <c r="W19" i="2" a="1"/>
  <c r="W19" i="2" s="1"/>
  <c r="U19" i="2" a="1"/>
  <c r="U19" i="2" s="1"/>
  <c r="S19" i="2" a="1"/>
  <c r="S19" i="2" s="1"/>
  <c r="Q19" i="2" a="1"/>
  <c r="Q19" i="2" s="1"/>
  <c r="O19" i="2" a="1"/>
  <c r="O19" i="2" s="1"/>
  <c r="M19" i="2" a="1"/>
  <c r="M19" i="2" s="1"/>
  <c r="K19" i="2" a="1"/>
  <c r="K19" i="2" s="1"/>
  <c r="I19" i="2" a="1"/>
  <c r="I19" i="2" s="1"/>
  <c r="G19" i="2" a="1"/>
  <c r="G19" i="2" s="1"/>
  <c r="E19" i="2" a="1"/>
  <c r="E19" i="2" s="1"/>
  <c r="C19" i="2" a="1"/>
  <c r="C19" i="2" s="1"/>
  <c r="BH23" i="2" a="1"/>
  <c r="BH23" i="2" s="1"/>
  <c r="BE23" i="2" a="1"/>
  <c r="BE23" i="2" s="1"/>
  <c r="AZ23" i="2" a="1"/>
  <c r="AZ23" i="2" s="1"/>
  <c r="AW23" i="2" a="1"/>
  <c r="AW23" i="2" s="1"/>
  <c r="AR23" i="2" a="1"/>
  <c r="AR23" i="2" s="1"/>
  <c r="AO23" i="2" a="1"/>
  <c r="AO23" i="2" s="1"/>
  <c r="AJ23" i="2" a="1"/>
  <c r="AJ23" i="2" s="1"/>
  <c r="AG23" i="2" a="1"/>
  <c r="AG23" i="2" s="1"/>
  <c r="AB23" i="2" a="1"/>
  <c r="AB23" i="2" s="1"/>
  <c r="Y23" i="2" a="1"/>
  <c r="Y23" i="2" s="1"/>
  <c r="T23" i="2" a="1"/>
  <c r="T23" i="2" s="1"/>
  <c r="Q23" i="2" a="1"/>
  <c r="Q23" i="2" s="1"/>
  <c r="L23" i="2" a="1"/>
  <c r="L23" i="2" s="1"/>
  <c r="I23" i="2" a="1"/>
  <c r="I23" i="2" s="1"/>
  <c r="D23" i="2" a="1"/>
  <c r="D23" i="2" s="1"/>
  <c r="BG23" i="2" a="1"/>
  <c r="BG23" i="2" s="1"/>
  <c r="BB23" i="2" a="1"/>
  <c r="BB23" i="2" s="1"/>
  <c r="AY23" i="2" a="1"/>
  <c r="AY23" i="2" s="1"/>
  <c r="AT23" i="2" a="1"/>
  <c r="AT23" i="2" s="1"/>
  <c r="AQ23" i="2" a="1"/>
  <c r="AQ23" i="2" s="1"/>
  <c r="AL23" i="2" a="1"/>
  <c r="AL23" i="2" s="1"/>
  <c r="AI23" i="2" a="1"/>
  <c r="AI23" i="2" s="1"/>
  <c r="AD23" i="2" a="1"/>
  <c r="AD23" i="2" s="1"/>
  <c r="AA23" i="2" a="1"/>
  <c r="AA23" i="2" s="1"/>
  <c r="V23" i="2" a="1"/>
  <c r="V23" i="2" s="1"/>
  <c r="S23" i="2" a="1"/>
  <c r="S23" i="2" s="1"/>
  <c r="N23" i="2" a="1"/>
  <c r="N23" i="2" s="1"/>
  <c r="K23" i="2" a="1"/>
  <c r="K23" i="2" s="1"/>
  <c r="F23" i="2" a="1"/>
  <c r="F23" i="2" s="1"/>
  <c r="C23" i="2" a="1"/>
  <c r="C23" i="2" s="1"/>
  <c r="BD23" i="2" a="1"/>
  <c r="BD23" i="2" s="1"/>
  <c r="BA23" i="2" a="1"/>
  <c r="BA23" i="2" s="1"/>
  <c r="AV23" i="2" a="1"/>
  <c r="AV23" i="2" s="1"/>
  <c r="AS23" i="2" a="1"/>
  <c r="AS23" i="2" s="1"/>
  <c r="AN23" i="2" a="1"/>
  <c r="AN23" i="2" s="1"/>
  <c r="AK23" i="2" a="1"/>
  <c r="AK23" i="2" s="1"/>
  <c r="AF23" i="2" a="1"/>
  <c r="AF23" i="2" s="1"/>
  <c r="AC23" i="2" a="1"/>
  <c r="AC23" i="2" s="1"/>
  <c r="X23" i="2" a="1"/>
  <c r="X23" i="2" s="1"/>
  <c r="U23" i="2" a="1"/>
  <c r="U23" i="2" s="1"/>
  <c r="P23" i="2" a="1"/>
  <c r="P23" i="2" s="1"/>
  <c r="M23" i="2" a="1"/>
  <c r="M23" i="2" s="1"/>
  <c r="H23" i="2" a="1"/>
  <c r="H23" i="2" s="1"/>
  <c r="E23" i="2" a="1"/>
  <c r="E23" i="2" s="1"/>
  <c r="BF23" i="2" a="1"/>
  <c r="BF23" i="2" s="1"/>
  <c r="BC23" i="2" a="1"/>
  <c r="BC23" i="2" s="1"/>
  <c r="AX23" i="2" a="1"/>
  <c r="AX23" i="2" s="1"/>
  <c r="AU23" i="2" a="1"/>
  <c r="AU23" i="2" s="1"/>
  <c r="AP23" i="2" a="1"/>
  <c r="AP23" i="2" s="1"/>
  <c r="AM23" i="2" a="1"/>
  <c r="AM23" i="2" s="1"/>
  <c r="AH23" i="2" a="1"/>
  <c r="AH23" i="2" s="1"/>
  <c r="AE23" i="2" a="1"/>
  <c r="AE23" i="2" s="1"/>
  <c r="Z23" i="2" a="1"/>
  <c r="Z23" i="2" s="1"/>
  <c r="W23" i="2" a="1"/>
  <c r="W23" i="2" s="1"/>
  <c r="R23" i="2" a="1"/>
  <c r="R23" i="2" s="1"/>
  <c r="O23" i="2" a="1"/>
  <c r="O23" i="2" s="1"/>
  <c r="J23" i="2" a="1"/>
  <c r="J23" i="2" s="1"/>
  <c r="G23" i="2" a="1"/>
  <c r="G23" i="2" s="1"/>
  <c r="B23" i="2" a="1"/>
  <c r="B23"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BF27" i="2" a="1"/>
  <c r="BF27" i="2" s="1"/>
  <c r="AX27" i="2" a="1"/>
  <c r="AX27" i="2" s="1"/>
  <c r="AP27" i="2" a="1"/>
  <c r="AP27" i="2" s="1"/>
  <c r="AH27" i="2" a="1"/>
  <c r="AH27" i="2" s="1"/>
  <c r="Z27" i="2" a="1"/>
  <c r="Z27" i="2" s="1"/>
  <c r="R27" i="2" a="1"/>
  <c r="R27" i="2" s="1"/>
  <c r="J27" i="2" a="1"/>
  <c r="J27" i="2" s="1"/>
  <c r="D27" i="2" a="1"/>
  <c r="D27" i="2" s="1"/>
  <c r="BD27" i="2" a="1"/>
  <c r="BD27" i="2" s="1"/>
  <c r="AV27" i="2" a="1"/>
  <c r="AV27" i="2" s="1"/>
  <c r="AN27" i="2" a="1"/>
  <c r="AN27" i="2" s="1"/>
  <c r="AF27" i="2" a="1"/>
  <c r="AF27" i="2" s="1"/>
  <c r="X27" i="2" a="1"/>
  <c r="X27" i="2" s="1"/>
  <c r="P27" i="2" a="1"/>
  <c r="P27" i="2" s="1"/>
  <c r="H27" i="2" a="1"/>
  <c r="H27" i="2" s="1"/>
  <c r="C27" i="2" a="1"/>
  <c r="C27" i="2" s="1"/>
  <c r="BB27" i="2" a="1"/>
  <c r="BB27" i="2" s="1"/>
  <c r="AT27" i="2" a="1"/>
  <c r="AT27" i="2" s="1"/>
  <c r="AL27" i="2" a="1"/>
  <c r="AL27" i="2" s="1"/>
  <c r="AD27" i="2" a="1"/>
  <c r="AD27" i="2" s="1"/>
  <c r="V27" i="2" a="1"/>
  <c r="V27" i="2" s="1"/>
  <c r="N27" i="2" a="1"/>
  <c r="N27" i="2" s="1"/>
  <c r="F27" i="2" a="1"/>
  <c r="F27" i="2" s="1"/>
  <c r="B27" i="2" a="1"/>
  <c r="B27" i="2" s="1"/>
  <c r="BH27" i="2" a="1"/>
  <c r="BH27" i="2" s="1"/>
  <c r="AZ27" i="2" a="1"/>
  <c r="AZ27" i="2" s="1"/>
  <c r="AR27" i="2" a="1"/>
  <c r="AR27" i="2" s="1"/>
  <c r="AJ27" i="2" a="1"/>
  <c r="AJ27" i="2" s="1"/>
  <c r="AB27" i="2" a="1"/>
  <c r="AB27" i="2" s="1"/>
  <c r="T27" i="2" a="1"/>
  <c r="T27" i="2" s="1"/>
  <c r="L27" i="2" a="1"/>
  <c r="L27" i="2" s="1"/>
  <c r="E27" i="2" a="1"/>
  <c r="E27" i="2" s="1"/>
  <c r="D18" i="2" a="1"/>
  <c r="D18" i="2" s="1"/>
  <c r="H18" i="2" a="1"/>
  <c r="H18" i="2" s="1"/>
  <c r="L18" i="2" a="1"/>
  <c r="L18" i="2" s="1"/>
  <c r="P18" i="2" a="1"/>
  <c r="P18" i="2" s="1"/>
  <c r="T18" i="2" a="1"/>
  <c r="T18" i="2" s="1"/>
  <c r="X18" i="2" a="1"/>
  <c r="X18" i="2" s="1"/>
  <c r="AB18" i="2" a="1"/>
  <c r="AB18" i="2" s="1"/>
  <c r="AF18" i="2" a="1"/>
  <c r="AF18" i="2" s="1"/>
  <c r="AJ18" i="2" a="1"/>
  <c r="AJ18" i="2" s="1"/>
  <c r="AN18" i="2" a="1"/>
  <c r="AN18" i="2" s="1"/>
  <c r="AR18" i="2" a="1"/>
  <c r="AR18" i="2" s="1"/>
  <c r="AV18" i="2" a="1"/>
  <c r="AV18" i="2" s="1"/>
  <c r="AZ18" i="2" a="1"/>
  <c r="AZ18" i="2" s="1"/>
  <c r="BD18" i="2" a="1"/>
  <c r="BD18" i="2" s="1"/>
  <c r="BH18" i="2" a="1"/>
  <c r="BH18" i="2" s="1"/>
  <c r="D22" i="2" a="1"/>
  <c r="D22" i="2" s="1"/>
  <c r="L22" i="2" a="1"/>
  <c r="L22" i="2" s="1"/>
  <c r="F54" i="2" a="1"/>
  <c r="F54" i="2" s="1"/>
  <c r="BD59" i="2" a="1"/>
  <c r="BD59" i="2" s="1"/>
  <c r="AV59" i="2" a="1"/>
  <c r="AV59" i="2" s="1"/>
  <c r="AN59" i="2" a="1"/>
  <c r="AN59" i="2" s="1"/>
  <c r="AF59" i="2" a="1"/>
  <c r="AF59" i="2" s="1"/>
  <c r="X59" i="2" a="1"/>
  <c r="X59" i="2" s="1"/>
  <c r="P59" i="2" a="1"/>
  <c r="P59" i="2" s="1"/>
  <c r="H59" i="2" a="1"/>
  <c r="H59" i="2" s="1"/>
  <c r="BG57" i="2" a="1"/>
  <c r="BG57" i="2" s="1"/>
  <c r="AY57" i="2" a="1"/>
  <c r="AY57" i="2" s="1"/>
  <c r="AQ57" i="2" a="1"/>
  <c r="AQ57" i="2" s="1"/>
  <c r="AI57" i="2" a="1"/>
  <c r="AI57" i="2" s="1"/>
  <c r="AA57" i="2" a="1"/>
  <c r="AA57" i="2" s="1"/>
  <c r="S57" i="2" a="1"/>
  <c r="S57" i="2" s="1"/>
  <c r="K57" i="2" a="1"/>
  <c r="K57" i="2" s="1"/>
  <c r="C57" i="2" a="1"/>
  <c r="C57" i="2" s="1"/>
  <c r="BH55" i="2" a="1"/>
  <c r="BH55" i="2" s="1"/>
  <c r="AZ55" i="2" a="1"/>
  <c r="AZ55" i="2" s="1"/>
  <c r="AR55" i="2" a="1"/>
  <c r="AR55" i="2" s="1"/>
  <c r="AJ55" i="2" a="1"/>
  <c r="AJ55" i="2" s="1"/>
  <c r="AB55" i="2" a="1"/>
  <c r="AB55" i="2" s="1"/>
  <c r="T55" i="2" a="1"/>
  <c r="T55" i="2" s="1"/>
  <c r="L55" i="2" a="1"/>
  <c r="L55" i="2" s="1"/>
  <c r="D55" i="2" a="1"/>
  <c r="D55" i="2" s="1"/>
  <c r="BH52" i="2" a="1"/>
  <c r="BH52" i="2" s="1"/>
  <c r="BB59" i="2" a="1"/>
  <c r="BB59" i="2" s="1"/>
  <c r="AT59" i="2" a="1"/>
  <c r="AT59" i="2" s="1"/>
  <c r="AL59" i="2" a="1"/>
  <c r="AL59" i="2" s="1"/>
  <c r="AD59" i="2" a="1"/>
  <c r="AD59" i="2" s="1"/>
  <c r="V59" i="2" a="1"/>
  <c r="V59" i="2" s="1"/>
  <c r="N59" i="2" a="1"/>
  <c r="N59" i="2" s="1"/>
  <c r="F59" i="2" a="1"/>
  <c r="F59" i="2" s="1"/>
  <c r="BF55" i="2" a="1"/>
  <c r="BF55" i="2" s="1"/>
  <c r="AX55" i="2" a="1"/>
  <c r="AX55" i="2" s="1"/>
  <c r="AP55" i="2" a="1"/>
  <c r="AP55" i="2" s="1"/>
  <c r="AH55" i="2" a="1"/>
  <c r="AH55" i="2" s="1"/>
  <c r="Z55" i="2" a="1"/>
  <c r="Z55" i="2" s="1"/>
  <c r="R55" i="2" a="1"/>
  <c r="R55" i="2" s="1"/>
  <c r="J55" i="2" a="1"/>
  <c r="J55" i="2" s="1"/>
  <c r="B55" i="2" a="1"/>
  <c r="B55" i="2" s="1"/>
  <c r="B54" i="2" a="1"/>
  <c r="B54" i="2" s="1"/>
  <c r="BH59" i="2" a="1"/>
  <c r="BH59" i="2" s="1"/>
  <c r="AZ59" i="2" a="1"/>
  <c r="AZ59" i="2" s="1"/>
  <c r="AR59" i="2" a="1"/>
  <c r="AR59" i="2" s="1"/>
  <c r="AJ59" i="2" a="1"/>
  <c r="AJ59" i="2" s="1"/>
  <c r="AB59" i="2" a="1"/>
  <c r="AB59" i="2" s="1"/>
  <c r="T59" i="2" a="1"/>
  <c r="T59" i="2" s="1"/>
  <c r="L59" i="2" a="1"/>
  <c r="L59" i="2" s="1"/>
  <c r="D59" i="2" a="1"/>
  <c r="D59" i="2" s="1"/>
  <c r="BD55" i="2" a="1"/>
  <c r="BD55" i="2" s="1"/>
  <c r="AV55" i="2" a="1"/>
  <c r="AV55" i="2" s="1"/>
  <c r="AN55" i="2" a="1"/>
  <c r="AN55" i="2" s="1"/>
  <c r="AF55" i="2" a="1"/>
  <c r="AF55" i="2" s="1"/>
  <c r="X55" i="2" a="1"/>
  <c r="X55" i="2" s="1"/>
  <c r="P55" i="2" a="1"/>
  <c r="P55" i="2" s="1"/>
  <c r="H55" i="2" a="1"/>
  <c r="H55" i="2" s="1"/>
  <c r="BF59" i="2" a="1"/>
  <c r="BF59" i="2" s="1"/>
  <c r="AX59" i="2" a="1"/>
  <c r="AX59" i="2" s="1"/>
  <c r="AP59" i="2" a="1"/>
  <c r="AP59" i="2" s="1"/>
  <c r="AH59" i="2" a="1"/>
  <c r="AH59" i="2" s="1"/>
  <c r="Z59" i="2" a="1"/>
  <c r="Z59" i="2" s="1"/>
  <c r="R59" i="2" a="1"/>
  <c r="R59" i="2" s="1"/>
  <c r="J59" i="2" a="1"/>
  <c r="J59" i="2" s="1"/>
  <c r="B59" i="2" a="1"/>
  <c r="B59" i="2" s="1"/>
  <c r="BA57" i="2" a="1"/>
  <c r="BA57" i="2" s="1"/>
  <c r="AS57" i="2" a="1"/>
  <c r="AS57" i="2" s="1"/>
  <c r="AK57" i="2" a="1"/>
  <c r="AK57" i="2" s="1"/>
  <c r="AC57" i="2" a="1"/>
  <c r="AC57" i="2" s="1"/>
  <c r="U57" i="2" a="1"/>
  <c r="U57" i="2" s="1"/>
  <c r="M57" i="2" a="1"/>
  <c r="M57" i="2" s="1"/>
  <c r="E57" i="2" a="1"/>
  <c r="E57" i="2" s="1"/>
  <c r="BB55" i="2" a="1"/>
  <c r="BB55" i="2" s="1"/>
  <c r="AT55" i="2" a="1"/>
  <c r="AT55" i="2" s="1"/>
  <c r="AL55" i="2" a="1"/>
  <c r="AL55" i="2" s="1"/>
  <c r="AD55" i="2" a="1"/>
  <c r="AD55" i="2" s="1"/>
  <c r="V55" i="2" a="1"/>
  <c r="V55" i="2" s="1"/>
  <c r="N55" i="2" a="1"/>
  <c r="N55" i="2" s="1"/>
  <c r="F55" i="2" a="1"/>
  <c r="F55" i="2" s="1"/>
  <c r="D54" i="2" a="1"/>
  <c r="D54" i="2" s="1"/>
  <c r="BF52" i="2" a="1"/>
  <c r="BF52" i="2" s="1"/>
  <c r="BB52" i="2" a="1"/>
  <c r="BB52" i="2" s="1"/>
  <c r="AX52" i="2" a="1"/>
  <c r="AX52" i="2" s="1"/>
  <c r="AT52" i="2" a="1"/>
  <c r="AT52" i="2" s="1"/>
  <c r="AP52" i="2" a="1"/>
  <c r="AP52" i="2" s="1"/>
  <c r="AL52" i="2" a="1"/>
  <c r="AL52" i="2" s="1"/>
  <c r="AH52" i="2" a="1"/>
  <c r="AH52" i="2" s="1"/>
  <c r="AD52" i="2" a="1"/>
  <c r="AD52" i="2" s="1"/>
  <c r="Z52" i="2" a="1"/>
  <c r="Z52" i="2" s="1"/>
  <c r="V52" i="2" a="1"/>
  <c r="V52" i="2" s="1"/>
  <c r="R52" i="2" a="1"/>
  <c r="R52" i="2" s="1"/>
  <c r="N52" i="2" a="1"/>
  <c r="N52" i="2" s="1"/>
  <c r="J52" i="2" a="1"/>
  <c r="J52" i="2" s="1"/>
  <c r="F52" i="2" a="1"/>
  <c r="F52" i="2" s="1"/>
  <c r="B52" i="2" a="1"/>
  <c r="B52" i="2" s="1"/>
  <c r="BD52" i="2" a="1"/>
  <c r="BD52" i="2" s="1"/>
  <c r="AZ52" i="2" a="1"/>
  <c r="AZ52" i="2" s="1"/>
  <c r="AV52" i="2" a="1"/>
  <c r="AV52" i="2" s="1"/>
  <c r="AR52" i="2" a="1"/>
  <c r="AR52" i="2" s="1"/>
  <c r="AN52" i="2" a="1"/>
  <c r="AN52" i="2" s="1"/>
  <c r="AJ52" i="2" a="1"/>
  <c r="AJ52" i="2" s="1"/>
  <c r="AF52" i="2" a="1"/>
  <c r="AF52" i="2" s="1"/>
  <c r="AB52" i="2" a="1"/>
  <c r="AB52" i="2" s="1"/>
  <c r="X52" i="2" a="1"/>
  <c r="X52" i="2" s="1"/>
  <c r="T52" i="2" a="1"/>
  <c r="T52" i="2" s="1"/>
  <c r="P52" i="2" a="1"/>
  <c r="P52" i="2" s="1"/>
  <c r="L52" i="2" a="1"/>
  <c r="L52" i="2" s="1"/>
  <c r="H52" i="2" a="1"/>
  <c r="H52" i="2" s="1"/>
  <c r="D52" i="2" a="1"/>
  <c r="D52" i="2" s="1"/>
  <c r="N49" i="2" a="1"/>
  <c r="N49" i="2" s="1"/>
  <c r="L49" i="2" a="1"/>
  <c r="L49" i="2" s="1"/>
  <c r="J49" i="2" a="1"/>
  <c r="J49" i="2" s="1"/>
  <c r="H49" i="2" a="1"/>
  <c r="H49" i="2" s="1"/>
  <c r="F49" i="2" a="1"/>
  <c r="F49" i="2" s="1"/>
  <c r="D49" i="2" a="1"/>
  <c r="D49" i="2" s="1"/>
  <c r="B49" i="2" a="1"/>
  <c r="B49" i="2" s="1"/>
  <c r="T45" i="2" a="1"/>
  <c r="T45" i="2" s="1"/>
  <c r="AP53" i="2" a="1"/>
  <c r="AP53" i="2" s="1"/>
  <c r="W53" i="2" a="1"/>
  <c r="W53" i="2" s="1"/>
  <c r="O53" i="2" a="1"/>
  <c r="O53" i="2" s="1"/>
  <c r="G53" i="2" a="1"/>
  <c r="G53"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N50" i="2" a="1"/>
  <c r="N50" i="2" s="1"/>
  <c r="L50" i="2" a="1"/>
  <c r="L50" i="2" s="1"/>
  <c r="J50" i="2" a="1"/>
  <c r="J50" i="2" s="1"/>
  <c r="H50" i="2" a="1"/>
  <c r="H50" i="2" s="1"/>
  <c r="F50" i="2" a="1"/>
  <c r="F50" i="2" s="1"/>
  <c r="D50" i="2" a="1"/>
  <c r="D50" i="2" s="1"/>
  <c r="B50" i="2" a="1"/>
  <c r="B50" i="2" s="1"/>
  <c r="BH46" i="2" a="1"/>
  <c r="BH46" i="2" s="1"/>
  <c r="BF46" i="2" a="1"/>
  <c r="BF46" i="2" s="1"/>
  <c r="BD46" i="2" a="1"/>
  <c r="BD46" i="2" s="1"/>
  <c r="BB46" i="2" a="1"/>
  <c r="BB46" i="2" s="1"/>
  <c r="AZ46" i="2" a="1"/>
  <c r="AZ46" i="2" s="1"/>
  <c r="AX46" i="2" a="1"/>
  <c r="AX46" i="2" s="1"/>
  <c r="AV46" i="2" a="1"/>
  <c r="AV46" i="2" s="1"/>
  <c r="AT46" i="2" a="1"/>
  <c r="AT46" i="2" s="1"/>
  <c r="AR46" i="2" a="1"/>
  <c r="AR46" i="2" s="1"/>
  <c r="AP46" i="2" a="1"/>
  <c r="AP46" i="2" s="1"/>
  <c r="AN46" i="2" a="1"/>
  <c r="AN46" i="2" s="1"/>
  <c r="AL46" i="2" a="1"/>
  <c r="AL46" i="2" s="1"/>
  <c r="AD46" i="2" a="1"/>
  <c r="AD46" i="2" s="1"/>
  <c r="V46" i="2" a="1"/>
  <c r="V46" i="2" s="1"/>
  <c r="N46" i="2" a="1"/>
  <c r="N46" i="2" s="1"/>
  <c r="F46" i="2" a="1"/>
  <c r="F46" i="2" s="1"/>
  <c r="AJ46" i="2" a="1"/>
  <c r="AJ46" i="2" s="1"/>
  <c r="AB46" i="2" a="1"/>
  <c r="AB46" i="2" s="1"/>
  <c r="T46" i="2" a="1"/>
  <c r="T46" i="2" s="1"/>
  <c r="L46" i="2" a="1"/>
  <c r="L46" i="2" s="1"/>
  <c r="D46" i="2" a="1"/>
  <c r="D46" i="2" s="1"/>
  <c r="R45" i="2" a="1"/>
  <c r="R45" i="2" s="1"/>
  <c r="N45" i="2" a="1"/>
  <c r="N45" i="2" s="1"/>
  <c r="J45" i="2" a="1"/>
  <c r="J45" i="2" s="1"/>
  <c r="F45" i="2" a="1"/>
  <c r="F45" i="2" s="1"/>
  <c r="B45" i="2" a="1"/>
  <c r="B45" i="2" s="1"/>
  <c r="P42" i="2" a="1"/>
  <c r="P42" i="2" s="1"/>
  <c r="N42" i="2" a="1"/>
  <c r="N42" i="2" s="1"/>
  <c r="L42" i="2" a="1"/>
  <c r="L42" i="2" s="1"/>
  <c r="J42" i="2" a="1"/>
  <c r="J42" i="2" s="1"/>
  <c r="H42" i="2" a="1"/>
  <c r="H42" i="2" s="1"/>
  <c r="F42" i="2" a="1"/>
  <c r="F42" i="2" s="1"/>
  <c r="D42" i="2" a="1"/>
  <c r="D42" i="2" s="1"/>
  <c r="B42" i="2" a="1"/>
  <c r="B42" i="2" s="1"/>
  <c r="X38" i="2" a="1"/>
  <c r="X38" i="2" s="1"/>
  <c r="V38" i="2" a="1"/>
  <c r="V38" i="2" s="1"/>
  <c r="T38" i="2" a="1"/>
  <c r="T38" i="2" s="1"/>
  <c r="R38" i="2" a="1"/>
  <c r="R38" i="2" s="1"/>
  <c r="P38" i="2" a="1"/>
  <c r="P38" i="2" s="1"/>
  <c r="N38" i="2" a="1"/>
  <c r="N38" i="2" s="1"/>
  <c r="L38" i="2" a="1"/>
  <c r="L38" i="2" s="1"/>
  <c r="J38" i="2" a="1"/>
  <c r="J38" i="2" s="1"/>
  <c r="H38" i="2" a="1"/>
  <c r="H38" i="2" s="1"/>
  <c r="F38" i="2" a="1"/>
  <c r="F38" i="2" s="1"/>
  <c r="D38" i="2" a="1"/>
  <c r="D38" i="2" s="1"/>
  <c r="B38" i="2" a="1"/>
  <c r="B38" i="2" s="1"/>
  <c r="AL34" i="2" a="1"/>
  <c r="AL34" i="2" s="1"/>
  <c r="AJ34" i="2" a="1"/>
  <c r="AJ34" i="2" s="1"/>
  <c r="AH46" i="2" a="1"/>
  <c r="AH46" i="2" s="1"/>
  <c r="Z46" i="2" a="1"/>
  <c r="Z46" i="2" s="1"/>
  <c r="R46" i="2" a="1"/>
  <c r="R46" i="2" s="1"/>
  <c r="J46" i="2" a="1"/>
  <c r="J46" i="2" s="1"/>
  <c r="B46" i="2" a="1"/>
  <c r="B46" i="2" s="1"/>
  <c r="H43" i="2" a="1"/>
  <c r="H43" i="2" s="1"/>
  <c r="F43" i="2" a="1"/>
  <c r="F43" i="2" s="1"/>
  <c r="D43" i="2" a="1"/>
  <c r="D43" i="2" s="1"/>
  <c r="B43" i="2" a="1"/>
  <c r="B43" i="2" s="1"/>
  <c r="J39" i="2" a="1"/>
  <c r="J39" i="2" s="1"/>
  <c r="H39" i="2" a="1"/>
  <c r="H39" i="2" s="1"/>
  <c r="F39" i="2" a="1"/>
  <c r="F39" i="2" s="1"/>
  <c r="D39" i="2" a="1"/>
  <c r="D39" i="2" s="1"/>
  <c r="B39" i="2" a="1"/>
  <c r="B39" i="2" s="1"/>
  <c r="P35" i="2" a="1"/>
  <c r="P35" i="2" s="1"/>
  <c r="N35" i="2" a="1"/>
  <c r="N35" i="2" s="1"/>
  <c r="L35" i="2" a="1"/>
  <c r="L35" i="2" s="1"/>
  <c r="J35" i="2" a="1"/>
  <c r="J35" i="2" s="1"/>
  <c r="H35" i="2" a="1"/>
  <c r="H35" i="2" s="1"/>
  <c r="F35" i="2" a="1"/>
  <c r="F35" i="2" s="1"/>
  <c r="D35" i="2" a="1"/>
  <c r="D35" i="2" s="1"/>
  <c r="B35" i="2" a="1"/>
  <c r="B35" i="2" s="1"/>
  <c r="AF46" i="2" a="1"/>
  <c r="AF46" i="2" s="1"/>
  <c r="X46" i="2" a="1"/>
  <c r="X46" i="2" s="1"/>
  <c r="P46" i="2" a="1"/>
  <c r="P46" i="2" s="1"/>
  <c r="H46" i="2" a="1"/>
  <c r="H46" i="2" s="1"/>
  <c r="P45" i="2" a="1"/>
  <c r="P45" i="2" s="1"/>
  <c r="L45" i="2" a="1"/>
  <c r="L45" i="2" s="1"/>
  <c r="H45" i="2" a="1"/>
  <c r="H45" i="2" s="1"/>
  <c r="D45" i="2" a="1"/>
  <c r="D45" i="2" s="1"/>
  <c r="AF34" i="2" a="1"/>
  <c r="AF34" i="2" s="1"/>
  <c r="AB34" i="2" a="1"/>
  <c r="AB34" i="2" s="1"/>
  <c r="X34" i="2" a="1"/>
  <c r="X34" i="2" s="1"/>
  <c r="T34" i="2" a="1"/>
  <c r="T34" i="2" s="1"/>
  <c r="P34" i="2" a="1"/>
  <c r="P34" i="2" s="1"/>
  <c r="L34" i="2" a="1"/>
  <c r="L34" i="2" s="1"/>
  <c r="H34" i="2" a="1"/>
  <c r="H34" i="2" s="1"/>
  <c r="D34" i="2" a="1"/>
  <c r="D34" i="2" s="1"/>
  <c r="AH34" i="2" a="1"/>
  <c r="AH34" i="2" s="1"/>
  <c r="AD34" i="2" a="1"/>
  <c r="AD34" i="2" s="1"/>
  <c r="Z34" i="2" a="1"/>
  <c r="Z34" i="2" s="1"/>
  <c r="V34" i="2" a="1"/>
  <c r="V34" i="2" s="1"/>
  <c r="R34" i="2" a="1"/>
  <c r="R34" i="2" s="1"/>
  <c r="N34" i="2" a="1"/>
  <c r="N34" i="2" s="1"/>
  <c r="J34" i="2" a="1"/>
  <c r="J34" i="2" s="1"/>
  <c r="F34" i="2" a="1"/>
  <c r="F34" i="2" s="1"/>
  <c r="B34" i="2" a="1"/>
  <c r="B34" i="2" s="1"/>
  <c r="E33" i="2" a="1"/>
  <c r="E33" i="2" s="1"/>
  <c r="C33" i="2" a="1"/>
  <c r="C33"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K24" i="2" a="1"/>
  <c r="K24" i="2" s="1"/>
  <c r="C24" i="2" a="1"/>
  <c r="C24" i="2" s="1"/>
  <c r="E24" i="2" a="1"/>
  <c r="E24" i="2" s="1"/>
  <c r="G24" i="2" a="1"/>
  <c r="G24" i="2" s="1"/>
  <c r="I24" i="2" a="1"/>
  <c r="I24"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H28" i="2" a="1"/>
  <c r="BH28" i="2" s="1"/>
  <c r="BF28" i="2" a="1"/>
  <c r="BF28" i="2" s="1"/>
  <c r="BD28" i="2" a="1"/>
  <c r="BD28" i="2" s="1"/>
  <c r="BB28" i="2" a="1"/>
  <c r="BB28" i="2" s="1"/>
  <c r="AZ28" i="2" a="1"/>
  <c r="AZ28" i="2" s="1"/>
  <c r="AX28" i="2" a="1"/>
  <c r="AX28" i="2" s="1"/>
  <c r="AV28" i="2" a="1"/>
  <c r="AV28" i="2" s="1"/>
  <c r="AT28" i="2" a="1"/>
  <c r="AT28" i="2" s="1"/>
  <c r="AR28" i="2" a="1"/>
  <c r="AR28" i="2" s="1"/>
  <c r="AP28" i="2" a="1"/>
  <c r="AP28" i="2" s="1"/>
  <c r="AN28" i="2" a="1"/>
  <c r="AN28" i="2" s="1"/>
  <c r="AL28" i="2" a="1"/>
  <c r="AL28" i="2" s="1"/>
  <c r="AJ28" i="2" a="1"/>
  <c r="AJ28" i="2" s="1"/>
  <c r="AH28" i="2" a="1"/>
  <c r="AH28" i="2" s="1"/>
  <c r="AF28" i="2" a="1"/>
  <c r="AF28" i="2" s="1"/>
  <c r="AD28" i="2" a="1"/>
  <c r="AD28" i="2" s="1"/>
  <c r="AB28" i="2" a="1"/>
  <c r="AB28" i="2" s="1"/>
  <c r="Z28" i="2" a="1"/>
  <c r="Z28" i="2" s="1"/>
  <c r="X28" i="2" a="1"/>
  <c r="X28" i="2" s="1"/>
  <c r="V28" i="2" a="1"/>
  <c r="V28" i="2" s="1"/>
  <c r="T28" i="2" a="1"/>
  <c r="T28" i="2" s="1"/>
  <c r="R28" i="2" a="1"/>
  <c r="R28" i="2" s="1"/>
  <c r="P28" i="2" a="1"/>
  <c r="P28" i="2" s="1"/>
  <c r="N28" i="2" a="1"/>
  <c r="N28" i="2" s="1"/>
  <c r="L28" i="2" a="1"/>
  <c r="L28" i="2" s="1"/>
  <c r="J28" i="2" a="1"/>
  <c r="J28" i="2" s="1"/>
  <c r="H28" i="2" a="1"/>
  <c r="H28" i="2" s="1"/>
  <c r="F28" i="2" a="1"/>
  <c r="F28" i="2" s="1"/>
  <c r="D28" i="2" a="1"/>
  <c r="D28" i="2" s="1"/>
  <c r="B28" i="2" a="1"/>
  <c r="B28" i="2" s="1"/>
  <c r="B19" i="2" a="1"/>
  <c r="B19" i="2" s="1"/>
  <c r="F19" i="2" a="1"/>
  <c r="F19" i="2" s="1"/>
  <c r="J19" i="2" a="1"/>
  <c r="J19" i="2" s="1"/>
  <c r="N19" i="2" a="1"/>
  <c r="N19" i="2" s="1"/>
  <c r="R19" i="2" a="1"/>
  <c r="R19" i="2" s="1"/>
  <c r="V19" i="2" a="1"/>
  <c r="V19" i="2" s="1"/>
  <c r="Z19" i="2" a="1"/>
  <c r="Z19" i="2" s="1"/>
  <c r="AD19" i="2" a="1"/>
  <c r="AD19" i="2" s="1"/>
  <c r="AH19" i="2" a="1"/>
  <c r="AH19" i="2" s="1"/>
  <c r="AL19" i="2" a="1"/>
  <c r="AL19" i="2" s="1"/>
  <c r="AP19" i="2" a="1"/>
  <c r="AP19" i="2" s="1"/>
  <c r="AT19" i="2" a="1"/>
  <c r="AT19" i="2" s="1"/>
  <c r="AX19" i="2" a="1"/>
  <c r="AX19" i="2" s="1"/>
  <c r="BB19" i="2" a="1"/>
  <c r="BB19" i="2" s="1"/>
  <c r="BF19" i="2" a="1"/>
  <c r="BF19" i="2" s="1"/>
  <c r="F22" i="2" a="1"/>
  <c r="F22" i="2" s="1"/>
  <c r="BG32" i="2" a="1"/>
  <c r="BG32" i="2" s="1"/>
  <c r="BH33" i="2" a="1"/>
  <c r="BH33" i="2" s="1"/>
  <c r="BF33" i="2" a="1"/>
  <c r="BF33" i="2" s="1"/>
  <c r="BD33" i="2" a="1"/>
  <c r="BD33" i="2" s="1"/>
  <c r="BB33" i="2" a="1"/>
  <c r="BB33" i="2" s="1"/>
  <c r="AZ33" i="2" a="1"/>
  <c r="AZ33" i="2" s="1"/>
  <c r="AX33" i="2" a="1"/>
  <c r="AX33" i="2" s="1"/>
  <c r="AV33" i="2" a="1"/>
  <c r="AV33" i="2" s="1"/>
  <c r="AT33" i="2" a="1"/>
  <c r="AT33" i="2" s="1"/>
  <c r="AR33" i="2" a="1"/>
  <c r="AR33" i="2" s="1"/>
  <c r="AP33" i="2" a="1"/>
  <c r="AP33" i="2" s="1"/>
  <c r="BE33" i="2" a="1"/>
  <c r="BE33" i="2" s="1"/>
  <c r="BA33" i="2" a="1"/>
  <c r="BA33" i="2" s="1"/>
  <c r="AW33" i="2" a="1"/>
  <c r="AW33" i="2" s="1"/>
  <c r="AS33" i="2" a="1"/>
  <c r="AS33" i="2" s="1"/>
  <c r="AO33" i="2" a="1"/>
  <c r="AO33" i="2" s="1"/>
  <c r="AM33" i="2" a="1"/>
  <c r="AM33" i="2" s="1"/>
  <c r="AK33" i="2" a="1"/>
  <c r="AK33" i="2" s="1"/>
  <c r="AI33" i="2" a="1"/>
  <c r="AI33" i="2" s="1"/>
  <c r="AG33" i="2" a="1"/>
  <c r="AG33" i="2" s="1"/>
  <c r="AE33" i="2" a="1"/>
  <c r="AE33" i="2" s="1"/>
  <c r="AC33" i="2" a="1"/>
  <c r="AC33" i="2" s="1"/>
  <c r="AA33" i="2" a="1"/>
  <c r="AA33" i="2" s="1"/>
  <c r="Y33" i="2" a="1"/>
  <c r="Y33" i="2" s="1"/>
  <c r="W33" i="2" a="1"/>
  <c r="W33" i="2" s="1"/>
  <c r="U33" i="2" a="1"/>
  <c r="U33" i="2" s="1"/>
  <c r="S33" i="2" a="1"/>
  <c r="S33" i="2" s="1"/>
  <c r="Q33" i="2" a="1"/>
  <c r="Q33" i="2" s="1"/>
  <c r="O33" i="2" a="1"/>
  <c r="O33" i="2" s="1"/>
  <c r="M33" i="2" a="1"/>
  <c r="M33" i="2" s="1"/>
  <c r="K33" i="2" a="1"/>
  <c r="K33" i="2" s="1"/>
  <c r="I33" i="2" a="1"/>
  <c r="I33" i="2" s="1"/>
  <c r="G33" i="2" a="1"/>
  <c r="G33" i="2" s="1"/>
  <c r="BG33" i="2" a="1"/>
  <c r="BG33" i="2" s="1"/>
  <c r="BC33" i="2" a="1"/>
  <c r="BC33" i="2" s="1"/>
  <c r="AY33" i="2" a="1"/>
  <c r="AY33" i="2" s="1"/>
  <c r="AU33" i="2" a="1"/>
  <c r="AU33" i="2" s="1"/>
  <c r="AQ33" i="2" a="1"/>
  <c r="AQ33" i="2" s="1"/>
  <c r="AN33" i="2" a="1"/>
  <c r="AN33" i="2" s="1"/>
  <c r="AL33" i="2" a="1"/>
  <c r="AL33" i="2" s="1"/>
  <c r="AJ33" i="2" a="1"/>
  <c r="AJ33" i="2" s="1"/>
  <c r="AH33" i="2" a="1"/>
  <c r="AH33" i="2" s="1"/>
  <c r="AF33" i="2" a="1"/>
  <c r="AF33" i="2" s="1"/>
  <c r="AD33" i="2" a="1"/>
  <c r="AD33" i="2" s="1"/>
  <c r="AB33" i="2" a="1"/>
  <c r="AB33" i="2" s="1"/>
  <c r="Z33" i="2" a="1"/>
  <c r="Z33" i="2" s="1"/>
  <c r="X33" i="2" a="1"/>
  <c r="X33" i="2" s="1"/>
  <c r="V33" i="2" a="1"/>
  <c r="V33" i="2" s="1"/>
  <c r="T33" i="2" a="1"/>
  <c r="T33" i="2" s="1"/>
  <c r="R33" i="2" a="1"/>
  <c r="R33" i="2" s="1"/>
  <c r="P33" i="2" a="1"/>
  <c r="P33" i="2" s="1"/>
  <c r="N33" i="2" a="1"/>
  <c r="N33" i="2" s="1"/>
  <c r="L33" i="2" a="1"/>
  <c r="L33" i="2" s="1"/>
  <c r="J33" i="2" a="1"/>
  <c r="J33" i="2" s="1"/>
  <c r="H33" i="2" a="1"/>
  <c r="H33" i="2" s="1"/>
  <c r="F33" i="2" a="1"/>
  <c r="F33" i="2" s="1"/>
  <c r="D33" i="2" a="1"/>
  <c r="D33" i="2" s="1"/>
  <c r="B33" i="2" a="1"/>
  <c r="B33" i="2" s="1"/>
  <c r="M31" i="2" a="1"/>
  <c r="M31" i="2" s="1"/>
  <c r="BG36" i="2" a="1"/>
  <c r="BG36" i="2" s="1"/>
  <c r="BG40" i="2" a="1"/>
  <c r="BG40" i="2" s="1"/>
  <c r="AU44" i="2" a="1"/>
  <c r="AU44" i="2" s="1"/>
  <c r="B32" i="2" a="1"/>
  <c r="B32" i="2" s="1"/>
  <c r="D32" i="2" a="1"/>
  <c r="D32" i="2" s="1"/>
  <c r="F32" i="2" a="1"/>
  <c r="F32" i="2" s="1"/>
  <c r="H32" i="2" a="1"/>
  <c r="H32" i="2" s="1"/>
  <c r="J32" i="2" a="1"/>
  <c r="J32" i="2" s="1"/>
  <c r="L32" i="2" a="1"/>
  <c r="L32" i="2" s="1"/>
  <c r="N32" i="2" a="1"/>
  <c r="N32" i="2" s="1"/>
  <c r="P32" i="2" a="1"/>
  <c r="P32" i="2" s="1"/>
  <c r="R32" i="2" a="1"/>
  <c r="R32" i="2" s="1"/>
  <c r="T32" i="2" a="1"/>
  <c r="T32" i="2" s="1"/>
  <c r="V32" i="2" a="1"/>
  <c r="V32" i="2" s="1"/>
  <c r="X32" i="2" a="1"/>
  <c r="X32" i="2" s="1"/>
  <c r="Z32" i="2" a="1"/>
  <c r="Z32" i="2" s="1"/>
  <c r="AB32" i="2" a="1"/>
  <c r="AB32" i="2" s="1"/>
  <c r="AD32" i="2" a="1"/>
  <c r="AD32" i="2" s="1"/>
  <c r="AF32" i="2" a="1"/>
  <c r="AF32" i="2" s="1"/>
  <c r="AH32" i="2" a="1"/>
  <c r="AH32" i="2" s="1"/>
  <c r="AJ32" i="2" a="1"/>
  <c r="AJ32" i="2" s="1"/>
  <c r="AL32" i="2" a="1"/>
  <c r="AL32" i="2" s="1"/>
  <c r="AN32" i="2" a="1"/>
  <c r="AN32" i="2" s="1"/>
  <c r="AP32" i="2" a="1"/>
  <c r="AP32" i="2" s="1"/>
  <c r="AR32" i="2" a="1"/>
  <c r="AR32" i="2" s="1"/>
  <c r="AT32" i="2" a="1"/>
  <c r="AT32" i="2" s="1"/>
  <c r="AV32" i="2" a="1"/>
  <c r="AV32" i="2" s="1"/>
  <c r="AX32" i="2" a="1"/>
  <c r="AX32" i="2" s="1"/>
  <c r="AZ32" i="2" a="1"/>
  <c r="AZ32" i="2" s="1"/>
  <c r="BB32" i="2" a="1"/>
  <c r="BB32" i="2" s="1"/>
  <c r="BD32" i="2" a="1"/>
  <c r="BD32" i="2" s="1"/>
  <c r="BF32" i="2" a="1"/>
  <c r="BF32" i="2" s="1"/>
  <c r="BH32" i="2" a="1"/>
  <c r="BH32" i="2" s="1"/>
  <c r="BH37" i="2" a="1"/>
  <c r="BH37" i="2" s="1"/>
  <c r="BH41" i="2" a="1"/>
  <c r="BH41" i="2" s="1"/>
  <c r="BH38" i="2" a="1"/>
  <c r="BH38" i="2" s="1"/>
  <c r="BH42" i="2" a="1"/>
  <c r="BH42" i="2" s="1"/>
  <c r="C32" i="2" a="1"/>
  <c r="C32" i="2" s="1"/>
  <c r="E32" i="2" a="1"/>
  <c r="E32" i="2" s="1"/>
  <c r="G32" i="2" a="1"/>
  <c r="G32" i="2" s="1"/>
  <c r="I32" i="2" a="1"/>
  <c r="I32" i="2" s="1"/>
  <c r="K32" i="2" a="1"/>
  <c r="K32" i="2" s="1"/>
  <c r="M32" i="2" a="1"/>
  <c r="M32" i="2" s="1"/>
  <c r="O32" i="2" a="1"/>
  <c r="O32" i="2" s="1"/>
  <c r="Q32" i="2" a="1"/>
  <c r="Q32" i="2" s="1"/>
  <c r="S32" i="2" a="1"/>
  <c r="S32" i="2" s="1"/>
  <c r="U32" i="2" a="1"/>
  <c r="U32" i="2" s="1"/>
  <c r="W32" i="2" a="1"/>
  <c r="W32" i="2" s="1"/>
  <c r="Y32" i="2" a="1"/>
  <c r="Y32" i="2" s="1"/>
  <c r="AA32" i="2" a="1"/>
  <c r="AA32" i="2" s="1"/>
  <c r="AC32" i="2" a="1"/>
  <c r="AC32" i="2" s="1"/>
  <c r="AE32" i="2" a="1"/>
  <c r="AE32" i="2" s="1"/>
  <c r="AG32" i="2" a="1"/>
  <c r="AG32" i="2" s="1"/>
  <c r="AI32" i="2" a="1"/>
  <c r="AI32" i="2" s="1"/>
  <c r="AK32" i="2" a="1"/>
  <c r="AK32" i="2" s="1"/>
  <c r="AM32" i="2" a="1"/>
  <c r="AM32" i="2" s="1"/>
  <c r="AO32" i="2" a="1"/>
  <c r="AO32" i="2" s="1"/>
  <c r="AQ32" i="2" a="1"/>
  <c r="AQ32" i="2" s="1"/>
  <c r="AS32" i="2" a="1"/>
  <c r="AS32" i="2" s="1"/>
  <c r="AU32" i="2" a="1"/>
  <c r="AU32" i="2" s="1"/>
  <c r="AW32" i="2" a="1"/>
  <c r="AW32" i="2" s="1"/>
  <c r="AY32" i="2" a="1"/>
  <c r="AY32" i="2" s="1"/>
  <c r="BA32" i="2" a="1"/>
  <c r="BA32" i="2" s="1"/>
  <c r="BC32" i="2" a="1"/>
  <c r="BC32" i="2" s="1"/>
  <c r="BE32" i="2" a="1"/>
  <c r="BE32" i="2" s="1"/>
  <c r="BH34" i="2" a="1"/>
  <c r="BH34" i="2" s="1"/>
  <c r="BG35" i="2" a="1"/>
  <c r="BG35" i="2" s="1"/>
  <c r="BG39" i="2" a="1"/>
  <c r="BG39" i="2" s="1"/>
  <c r="BG43" i="2" a="1"/>
  <c r="BG43" i="2" s="1"/>
  <c r="C34" i="2" a="1"/>
  <c r="C34" i="2" s="1"/>
  <c r="E34" i="2" a="1"/>
  <c r="E34" i="2" s="1"/>
  <c r="G34" i="2" a="1"/>
  <c r="G34" i="2" s="1"/>
  <c r="I34" i="2" a="1"/>
  <c r="I34" i="2" s="1"/>
  <c r="K34" i="2" a="1"/>
  <c r="K34" i="2" s="1"/>
  <c r="M34" i="2" a="1"/>
  <c r="M34" i="2" s="1"/>
  <c r="O34" i="2" a="1"/>
  <c r="O34" i="2" s="1"/>
  <c r="Q34" i="2" a="1"/>
  <c r="Q34" i="2" s="1"/>
  <c r="S34" i="2" a="1"/>
  <c r="S34" i="2" s="1"/>
  <c r="U34" i="2" a="1"/>
  <c r="U34" i="2" s="1"/>
  <c r="W34" i="2" a="1"/>
  <c r="W34" i="2" s="1"/>
  <c r="Y34" i="2" a="1"/>
  <c r="Y34" i="2" s="1"/>
  <c r="AA34" i="2" a="1"/>
  <c r="AA34" i="2" s="1"/>
  <c r="AC34" i="2" a="1"/>
  <c r="AC34" i="2" s="1"/>
  <c r="AE34" i="2" a="1"/>
  <c r="AE34" i="2" s="1"/>
  <c r="AG34" i="2" a="1"/>
  <c r="AG34" i="2" s="1"/>
  <c r="AI34" i="2" a="1"/>
  <c r="AI34" i="2" s="1"/>
  <c r="AK34" i="2" a="1"/>
  <c r="AK34" i="2" s="1"/>
  <c r="AM34" i="2" a="1"/>
  <c r="AM34" i="2" s="1"/>
  <c r="AO34" i="2" a="1"/>
  <c r="AO34" i="2" s="1"/>
  <c r="AQ34" i="2" a="1"/>
  <c r="AQ34" i="2" s="1"/>
  <c r="AS34" i="2" a="1"/>
  <c r="AS34" i="2" s="1"/>
  <c r="AU34" i="2" a="1"/>
  <c r="AU34" i="2" s="1"/>
  <c r="AW34" i="2" a="1"/>
  <c r="AW34" i="2" s="1"/>
  <c r="AY34" i="2" a="1"/>
  <c r="AY34" i="2" s="1"/>
  <c r="BA34" i="2" a="1"/>
  <c r="BA34" i="2" s="1"/>
  <c r="BC34" i="2" a="1"/>
  <c r="BC34" i="2" s="1"/>
  <c r="BE34" i="2" a="1"/>
  <c r="BE34" i="2" s="1"/>
  <c r="BG34" i="2" a="1"/>
  <c r="BG34" i="2" s="1"/>
  <c r="B36" i="2" a="1"/>
  <c r="B36" i="2" s="1"/>
  <c r="D36" i="2" a="1"/>
  <c r="D36" i="2" s="1"/>
  <c r="F36" i="2" a="1"/>
  <c r="F36" i="2" s="1"/>
  <c r="H36" i="2" a="1"/>
  <c r="H36" i="2" s="1"/>
  <c r="J36" i="2" a="1"/>
  <c r="J36" i="2" s="1"/>
  <c r="L36" i="2" a="1"/>
  <c r="L36" i="2" s="1"/>
  <c r="N36" i="2" a="1"/>
  <c r="N36" i="2" s="1"/>
  <c r="P36" i="2" a="1"/>
  <c r="P36" i="2" s="1"/>
  <c r="R36" i="2" a="1"/>
  <c r="R36" i="2" s="1"/>
  <c r="T36" i="2" a="1"/>
  <c r="T36" i="2" s="1"/>
  <c r="V36" i="2" a="1"/>
  <c r="V36" i="2" s="1"/>
  <c r="X36" i="2" a="1"/>
  <c r="X36" i="2" s="1"/>
  <c r="Z36" i="2" a="1"/>
  <c r="Z36" i="2" s="1"/>
  <c r="AB36" i="2" a="1"/>
  <c r="AB36" i="2" s="1"/>
  <c r="AD36" i="2" a="1"/>
  <c r="AD36" i="2" s="1"/>
  <c r="AF36" i="2" a="1"/>
  <c r="AF36" i="2" s="1"/>
  <c r="AH36" i="2" a="1"/>
  <c r="AH36" i="2" s="1"/>
  <c r="AJ36" i="2" a="1"/>
  <c r="AJ36" i="2" s="1"/>
  <c r="AL36" i="2" a="1"/>
  <c r="AL36" i="2" s="1"/>
  <c r="AN36" i="2" a="1"/>
  <c r="AN36" i="2" s="1"/>
  <c r="AP36" i="2" a="1"/>
  <c r="AP36" i="2" s="1"/>
  <c r="AR36" i="2" a="1"/>
  <c r="AR36" i="2" s="1"/>
  <c r="AT36" i="2" a="1"/>
  <c r="AT36" i="2" s="1"/>
  <c r="AV36" i="2" a="1"/>
  <c r="AV36" i="2" s="1"/>
  <c r="AX36" i="2" a="1"/>
  <c r="AX36" i="2" s="1"/>
  <c r="AZ36" i="2" a="1"/>
  <c r="AZ36" i="2" s="1"/>
  <c r="BB36" i="2" a="1"/>
  <c r="BB36" i="2" s="1"/>
  <c r="BD36" i="2" a="1"/>
  <c r="BD36" i="2" s="1"/>
  <c r="BF36" i="2" a="1"/>
  <c r="BF36" i="2" s="1"/>
  <c r="BH36" i="2" a="1"/>
  <c r="BH36" i="2" s="1"/>
  <c r="C38" i="2" a="1"/>
  <c r="C38" i="2" s="1"/>
  <c r="E38" i="2" a="1"/>
  <c r="E38" i="2" s="1"/>
  <c r="G38" i="2" a="1"/>
  <c r="G38" i="2" s="1"/>
  <c r="I38" i="2" a="1"/>
  <c r="I38" i="2" s="1"/>
  <c r="K38" i="2" a="1"/>
  <c r="K38" i="2" s="1"/>
  <c r="M38" i="2" a="1"/>
  <c r="M38" i="2" s="1"/>
  <c r="O38" i="2" a="1"/>
  <c r="O38" i="2" s="1"/>
  <c r="Q38" i="2" a="1"/>
  <c r="Q38" i="2" s="1"/>
  <c r="S38" i="2" a="1"/>
  <c r="S38" i="2" s="1"/>
  <c r="U38" i="2" a="1"/>
  <c r="U38" i="2" s="1"/>
  <c r="W38" i="2" a="1"/>
  <c r="W38" i="2" s="1"/>
  <c r="Y38" i="2" a="1"/>
  <c r="Y38" i="2" s="1"/>
  <c r="AA38" i="2" a="1"/>
  <c r="AA38" i="2" s="1"/>
  <c r="AC38" i="2" a="1"/>
  <c r="AC38" i="2" s="1"/>
  <c r="AE38" i="2" a="1"/>
  <c r="AE38" i="2" s="1"/>
  <c r="AG38" i="2" a="1"/>
  <c r="AG38" i="2" s="1"/>
  <c r="AI38" i="2" a="1"/>
  <c r="AI38" i="2" s="1"/>
  <c r="AK38" i="2" a="1"/>
  <c r="AK38" i="2" s="1"/>
  <c r="AM38" i="2" a="1"/>
  <c r="AM38" i="2" s="1"/>
  <c r="AO38" i="2" a="1"/>
  <c r="AO38" i="2" s="1"/>
  <c r="AQ38" i="2" a="1"/>
  <c r="AQ38" i="2" s="1"/>
  <c r="AS38" i="2" a="1"/>
  <c r="AS38" i="2" s="1"/>
  <c r="AU38" i="2" a="1"/>
  <c r="AU38" i="2" s="1"/>
  <c r="AW38" i="2" a="1"/>
  <c r="AW38" i="2" s="1"/>
  <c r="AY38" i="2" a="1"/>
  <c r="AY38" i="2" s="1"/>
  <c r="BA38" i="2" a="1"/>
  <c r="BA38" i="2" s="1"/>
  <c r="BC38" i="2" a="1"/>
  <c r="BC38" i="2" s="1"/>
  <c r="BE38" i="2" a="1"/>
  <c r="BE38" i="2" s="1"/>
  <c r="BG38" i="2" a="1"/>
  <c r="BG38" i="2" s="1"/>
  <c r="B40" i="2" a="1"/>
  <c r="B40" i="2" s="1"/>
  <c r="D40" i="2" a="1"/>
  <c r="D40" i="2" s="1"/>
  <c r="F40" i="2" a="1"/>
  <c r="F40" i="2" s="1"/>
  <c r="H40" i="2" a="1"/>
  <c r="H40" i="2" s="1"/>
  <c r="J40" i="2" a="1"/>
  <c r="J40" i="2" s="1"/>
  <c r="L40" i="2" a="1"/>
  <c r="L40" i="2" s="1"/>
  <c r="N40" i="2" a="1"/>
  <c r="N40" i="2" s="1"/>
  <c r="P40" i="2" a="1"/>
  <c r="P40" i="2" s="1"/>
  <c r="R40" i="2" a="1"/>
  <c r="R40" i="2" s="1"/>
  <c r="T40" i="2" a="1"/>
  <c r="T40" i="2" s="1"/>
  <c r="V40" i="2" a="1"/>
  <c r="V40" i="2" s="1"/>
  <c r="X40" i="2" a="1"/>
  <c r="X40" i="2" s="1"/>
  <c r="Z40" i="2" a="1"/>
  <c r="Z40" i="2" s="1"/>
  <c r="AB40" i="2" a="1"/>
  <c r="AB40" i="2" s="1"/>
  <c r="AD40" i="2" a="1"/>
  <c r="AD40" i="2" s="1"/>
  <c r="AF40" i="2" a="1"/>
  <c r="AF40" i="2" s="1"/>
  <c r="AH40" i="2" a="1"/>
  <c r="AH40" i="2" s="1"/>
  <c r="AJ40" i="2" a="1"/>
  <c r="AJ40" i="2" s="1"/>
  <c r="AL40" i="2" a="1"/>
  <c r="AL40" i="2" s="1"/>
  <c r="AN40" i="2" a="1"/>
  <c r="AN40" i="2" s="1"/>
  <c r="AP40" i="2" a="1"/>
  <c r="AP40" i="2" s="1"/>
  <c r="AR40" i="2" a="1"/>
  <c r="AR40" i="2" s="1"/>
  <c r="AT40" i="2" a="1"/>
  <c r="AT40" i="2" s="1"/>
  <c r="AV40" i="2" a="1"/>
  <c r="AV40" i="2" s="1"/>
  <c r="AX40" i="2" a="1"/>
  <c r="AX40" i="2" s="1"/>
  <c r="AZ40" i="2" a="1"/>
  <c r="AZ40" i="2" s="1"/>
  <c r="BB40" i="2" a="1"/>
  <c r="BB40" i="2" s="1"/>
  <c r="BD40" i="2" a="1"/>
  <c r="BD40" i="2" s="1"/>
  <c r="BF40" i="2" a="1"/>
  <c r="BF40" i="2" s="1"/>
  <c r="BH40" i="2" a="1"/>
  <c r="BH40" i="2" s="1"/>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BG42" i="2" a="1"/>
  <c r="BG42" i="2" s="1"/>
  <c r="B44" i="2" a="1"/>
  <c r="B44" i="2" s="1"/>
  <c r="D44" i="2" a="1"/>
  <c r="D44" i="2" s="1"/>
  <c r="F44" i="2" a="1"/>
  <c r="F44" i="2" s="1"/>
  <c r="H44" i="2" a="1"/>
  <c r="H44" i="2" s="1"/>
  <c r="J44" i="2" a="1"/>
  <c r="J44" i="2" s="1"/>
  <c r="L44" i="2" a="1"/>
  <c r="L44" i="2" s="1"/>
  <c r="Q44" i="2" a="1"/>
  <c r="Q44" i="2" s="1"/>
  <c r="Y44" i="2" a="1"/>
  <c r="Y44" i="2" s="1"/>
  <c r="AG44" i="2" a="1"/>
  <c r="AG44" i="2" s="1"/>
  <c r="AO44" i="2" a="1"/>
  <c r="AO44" i="2" s="1"/>
  <c r="AW44" i="2" a="1"/>
  <c r="AW44" i="2" s="1"/>
  <c r="BA44" i="2" a="1"/>
  <c r="BA44" i="2" s="1"/>
  <c r="BE44" i="2" a="1"/>
  <c r="BE44" i="2" s="1"/>
  <c r="BG45" i="2" a="1"/>
  <c r="BG45" i="2" s="1"/>
  <c r="BG46" i="2" a="1"/>
  <c r="BG46" i="2" s="1"/>
  <c r="BH48" i="2" a="1"/>
  <c r="BH48" i="2" s="1"/>
  <c r="R35" i="2" a="1"/>
  <c r="R35" i="2" s="1"/>
  <c r="T35" i="2" a="1"/>
  <c r="T35" i="2" s="1"/>
  <c r="V35" i="2" a="1"/>
  <c r="V35" i="2" s="1"/>
  <c r="X35" i="2" a="1"/>
  <c r="X35" i="2" s="1"/>
  <c r="Z35" i="2" a="1"/>
  <c r="Z35" i="2" s="1"/>
  <c r="AB35" i="2" a="1"/>
  <c r="AB35" i="2" s="1"/>
  <c r="AD35" i="2" a="1"/>
  <c r="AD35" i="2" s="1"/>
  <c r="AF35" i="2" a="1"/>
  <c r="AF35" i="2" s="1"/>
  <c r="AH35" i="2" a="1"/>
  <c r="AH35" i="2" s="1"/>
  <c r="AJ35" i="2" a="1"/>
  <c r="AJ35" i="2" s="1"/>
  <c r="AL35" i="2" a="1"/>
  <c r="AL35" i="2" s="1"/>
  <c r="AN35" i="2" a="1"/>
  <c r="AN35" i="2" s="1"/>
  <c r="AP35" i="2" a="1"/>
  <c r="AP35" i="2" s="1"/>
  <c r="AR35" i="2" a="1"/>
  <c r="AR35" i="2" s="1"/>
  <c r="AT35" i="2" a="1"/>
  <c r="AT35" i="2" s="1"/>
  <c r="AV35" i="2" a="1"/>
  <c r="AV35" i="2" s="1"/>
  <c r="AX35" i="2" a="1"/>
  <c r="AX35" i="2" s="1"/>
  <c r="AZ35" i="2" a="1"/>
  <c r="AZ35" i="2" s="1"/>
  <c r="BB35" i="2" a="1"/>
  <c r="BB35" i="2" s="1"/>
  <c r="BD35" i="2" a="1"/>
  <c r="BD35" i="2" s="1"/>
  <c r="BF35" i="2" a="1"/>
  <c r="BF35" i="2" s="1"/>
  <c r="BH35" i="2" a="1"/>
  <c r="BH35" i="2" s="1"/>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BG37" i="2" a="1"/>
  <c r="BG37" i="2" s="1"/>
  <c r="L39" i="2" a="1"/>
  <c r="L39" i="2" s="1"/>
  <c r="N39" i="2" a="1"/>
  <c r="N39" i="2" s="1"/>
  <c r="P39" i="2" a="1"/>
  <c r="P39" i="2" s="1"/>
  <c r="R39" i="2" a="1"/>
  <c r="R39" i="2" s="1"/>
  <c r="T39" i="2" a="1"/>
  <c r="T39" i="2" s="1"/>
  <c r="V39" i="2" a="1"/>
  <c r="V39" i="2" s="1"/>
  <c r="X39" i="2" a="1"/>
  <c r="X39" i="2" s="1"/>
  <c r="Z39" i="2" a="1"/>
  <c r="Z39" i="2" s="1"/>
  <c r="AB39" i="2" a="1"/>
  <c r="AB39" i="2" s="1"/>
  <c r="AD39" i="2" a="1"/>
  <c r="AD39" i="2" s="1"/>
  <c r="AF39" i="2" a="1"/>
  <c r="AF39" i="2" s="1"/>
  <c r="AH39" i="2" a="1"/>
  <c r="AH39" i="2" s="1"/>
  <c r="AJ39" i="2" a="1"/>
  <c r="AJ39" i="2" s="1"/>
  <c r="AL39" i="2" a="1"/>
  <c r="AL39" i="2" s="1"/>
  <c r="AN39" i="2" a="1"/>
  <c r="AN39" i="2" s="1"/>
  <c r="AP39" i="2" a="1"/>
  <c r="AP39" i="2" s="1"/>
  <c r="AR39" i="2" a="1"/>
  <c r="AR39" i="2" s="1"/>
  <c r="AT39" i="2" a="1"/>
  <c r="AT39" i="2" s="1"/>
  <c r="AV39" i="2" a="1"/>
  <c r="AV39" i="2" s="1"/>
  <c r="AX39" i="2" a="1"/>
  <c r="AX39" i="2" s="1"/>
  <c r="AZ39" i="2" a="1"/>
  <c r="AZ39" i="2" s="1"/>
  <c r="BB39" i="2" a="1"/>
  <c r="BB39" i="2" s="1"/>
  <c r="BD39" i="2" a="1"/>
  <c r="BD39" i="2" s="1"/>
  <c r="BF39" i="2" a="1"/>
  <c r="BF39" i="2" s="1"/>
  <c r="BH39" i="2" a="1"/>
  <c r="BH39" i="2" s="1"/>
  <c r="C41" i="2" a="1"/>
  <c r="C41" i="2" s="1"/>
  <c r="E41" i="2" a="1"/>
  <c r="E41" i="2" s="1"/>
  <c r="G41" i="2" a="1"/>
  <c r="G41" i="2" s="1"/>
  <c r="I41" i="2" a="1"/>
  <c r="I41" i="2" s="1"/>
  <c r="K41" i="2" a="1"/>
  <c r="K41" i="2" s="1"/>
  <c r="M41" i="2" a="1"/>
  <c r="M41" i="2" s="1"/>
  <c r="O41" i="2" a="1"/>
  <c r="O41" i="2" s="1"/>
  <c r="Q41" i="2" a="1"/>
  <c r="Q41" i="2" s="1"/>
  <c r="S41" i="2" a="1"/>
  <c r="S41" i="2" s="1"/>
  <c r="U41" i="2" a="1"/>
  <c r="U41" i="2" s="1"/>
  <c r="W41" i="2" a="1"/>
  <c r="W41" i="2" s="1"/>
  <c r="Y41" i="2" a="1"/>
  <c r="Y41" i="2" s="1"/>
  <c r="AA41" i="2" a="1"/>
  <c r="AA41" i="2" s="1"/>
  <c r="AC41" i="2" a="1"/>
  <c r="AC41" i="2" s="1"/>
  <c r="AE41" i="2" a="1"/>
  <c r="AE41" i="2" s="1"/>
  <c r="AG41" i="2" a="1"/>
  <c r="AG41" i="2" s="1"/>
  <c r="AI41" i="2" a="1"/>
  <c r="AI41" i="2" s="1"/>
  <c r="AK41" i="2" a="1"/>
  <c r="AK41" i="2" s="1"/>
  <c r="AM41" i="2" a="1"/>
  <c r="AM41" i="2" s="1"/>
  <c r="AO41" i="2" a="1"/>
  <c r="AO41" i="2" s="1"/>
  <c r="AQ41" i="2" a="1"/>
  <c r="AQ41" i="2" s="1"/>
  <c r="AS41" i="2" a="1"/>
  <c r="AS41" i="2" s="1"/>
  <c r="AU41" i="2" a="1"/>
  <c r="AU41" i="2" s="1"/>
  <c r="AW41" i="2" a="1"/>
  <c r="AW41" i="2" s="1"/>
  <c r="AY41" i="2" a="1"/>
  <c r="AY41" i="2" s="1"/>
  <c r="BA41" i="2" a="1"/>
  <c r="BA41" i="2" s="1"/>
  <c r="BC41" i="2" a="1"/>
  <c r="BC41" i="2" s="1"/>
  <c r="BE41" i="2" a="1"/>
  <c r="BE41" i="2" s="1"/>
  <c r="BG41" i="2" a="1"/>
  <c r="BG41" i="2" s="1"/>
  <c r="J43" i="2" a="1"/>
  <c r="J43" i="2" s="1"/>
  <c r="L43" i="2" a="1"/>
  <c r="L43" i="2" s="1"/>
  <c r="N43" i="2" a="1"/>
  <c r="N43" i="2" s="1"/>
  <c r="P43" i="2" a="1"/>
  <c r="P43" i="2" s="1"/>
  <c r="R43" i="2" a="1"/>
  <c r="R43" i="2" s="1"/>
  <c r="T43" i="2" a="1"/>
  <c r="T43" i="2" s="1"/>
  <c r="V43" i="2" a="1"/>
  <c r="V43" i="2" s="1"/>
  <c r="X43" i="2" a="1"/>
  <c r="X43" i="2" s="1"/>
  <c r="Z43" i="2" a="1"/>
  <c r="Z43" i="2" s="1"/>
  <c r="AB43" i="2" a="1"/>
  <c r="AB43" i="2" s="1"/>
  <c r="AD43" i="2" a="1"/>
  <c r="AD43" i="2" s="1"/>
  <c r="AF43" i="2" a="1"/>
  <c r="AF43" i="2" s="1"/>
  <c r="AH43" i="2" a="1"/>
  <c r="AH43" i="2" s="1"/>
  <c r="AJ43" i="2" a="1"/>
  <c r="AJ43" i="2" s="1"/>
  <c r="AL43" i="2" a="1"/>
  <c r="AL43" i="2" s="1"/>
  <c r="AN43" i="2" a="1"/>
  <c r="AN43" i="2" s="1"/>
  <c r="AP43" i="2" a="1"/>
  <c r="AP43" i="2" s="1"/>
  <c r="AR43" i="2" a="1"/>
  <c r="AR43" i="2" s="1"/>
  <c r="AT43" i="2" a="1"/>
  <c r="AT43" i="2" s="1"/>
  <c r="AV43" i="2" a="1"/>
  <c r="AV43" i="2" s="1"/>
  <c r="AX43" i="2" a="1"/>
  <c r="AX43" i="2" s="1"/>
  <c r="AZ43" i="2" a="1"/>
  <c r="AZ43" i="2" s="1"/>
  <c r="BB43" i="2" a="1"/>
  <c r="BB43" i="2" s="1"/>
  <c r="BD43" i="2" a="1"/>
  <c r="BD43" i="2" s="1"/>
  <c r="BF43" i="2" a="1"/>
  <c r="BF43" i="2" s="1"/>
  <c r="BH43" i="2" a="1"/>
  <c r="BH43" i="2" s="1"/>
  <c r="O44" i="2" a="1"/>
  <c r="O44" i="2" s="1"/>
  <c r="W44" i="2" a="1"/>
  <c r="W44" i="2" s="1"/>
  <c r="AE44" i="2" a="1"/>
  <c r="AE44" i="2" s="1"/>
  <c r="AM44" i="2" a="1"/>
  <c r="AM44" i="2" s="1"/>
  <c r="BG49" i="2" a="1"/>
  <c r="BG49" i="2" s="1"/>
  <c r="AN34" i="2" a="1"/>
  <c r="AN34" i="2" s="1"/>
  <c r="AP34" i="2" a="1"/>
  <c r="AP34" i="2" s="1"/>
  <c r="AR34" i="2" a="1"/>
  <c r="AR34" i="2" s="1"/>
  <c r="AT34" i="2" a="1"/>
  <c r="AT34" i="2" s="1"/>
  <c r="AV34" i="2" a="1"/>
  <c r="AV34" i="2" s="1"/>
  <c r="AX34" i="2" a="1"/>
  <c r="AX34" i="2" s="1"/>
  <c r="AZ34" i="2" a="1"/>
  <c r="AZ34" i="2" s="1"/>
  <c r="BB34" i="2" a="1"/>
  <c r="BB34" i="2" s="1"/>
  <c r="BD34" i="2" a="1"/>
  <c r="BD34" i="2" s="1"/>
  <c r="BF34" i="2" a="1"/>
  <c r="BF34" i="2" s="1"/>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Z38" i="2" a="1"/>
  <c r="Z38" i="2" s="1"/>
  <c r="AB38" i="2" a="1"/>
  <c r="AB38" i="2" s="1"/>
  <c r="AD38" i="2" a="1"/>
  <c r="AD38" i="2" s="1"/>
  <c r="AF38" i="2" a="1"/>
  <c r="AF38" i="2" s="1"/>
  <c r="AH38" i="2" a="1"/>
  <c r="AH38" i="2" s="1"/>
  <c r="AJ38" i="2" a="1"/>
  <c r="AJ38" i="2" s="1"/>
  <c r="AL38" i="2" a="1"/>
  <c r="AL38" i="2" s="1"/>
  <c r="AN38" i="2" a="1"/>
  <c r="AN38" i="2" s="1"/>
  <c r="AP38" i="2" a="1"/>
  <c r="AP38" i="2" s="1"/>
  <c r="AR38" i="2" a="1"/>
  <c r="AR38" i="2" s="1"/>
  <c r="AT38" i="2" a="1"/>
  <c r="AT38" i="2" s="1"/>
  <c r="AV38" i="2" a="1"/>
  <c r="AV38" i="2" s="1"/>
  <c r="AX38" i="2" a="1"/>
  <c r="AX38" i="2" s="1"/>
  <c r="AZ38" i="2" a="1"/>
  <c r="AZ38" i="2" s="1"/>
  <c r="BB38" i="2" a="1"/>
  <c r="BB38" i="2" s="1"/>
  <c r="BD38" i="2" a="1"/>
  <c r="BD38" i="2" s="1"/>
  <c r="BF38" i="2" a="1"/>
  <c r="BF38" i="2" s="1"/>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I40" i="2" a="1"/>
  <c r="AI40" i="2" s="1"/>
  <c r="AK40" i="2" a="1"/>
  <c r="AK40" i="2" s="1"/>
  <c r="AM40" i="2" a="1"/>
  <c r="AM40" i="2" s="1"/>
  <c r="AO40" i="2" a="1"/>
  <c r="AO40" i="2" s="1"/>
  <c r="AQ40" i="2" a="1"/>
  <c r="AQ40" i="2" s="1"/>
  <c r="AS40" i="2" a="1"/>
  <c r="AS40" i="2" s="1"/>
  <c r="AU40" i="2" a="1"/>
  <c r="AU40" i="2" s="1"/>
  <c r="AW40" i="2" a="1"/>
  <c r="AW40" i="2" s="1"/>
  <c r="AY40" i="2" a="1"/>
  <c r="AY40" i="2" s="1"/>
  <c r="BA40" i="2" a="1"/>
  <c r="BA40" i="2" s="1"/>
  <c r="BC40" i="2" a="1"/>
  <c r="BC40" i="2" s="1"/>
  <c r="BE40" i="2" a="1"/>
  <c r="BE40" i="2" s="1"/>
  <c r="R42" i="2" a="1"/>
  <c r="R42" i="2" s="1"/>
  <c r="T42" i="2" a="1"/>
  <c r="T42" i="2" s="1"/>
  <c r="V42" i="2" a="1"/>
  <c r="V42" i="2" s="1"/>
  <c r="X42" i="2" a="1"/>
  <c r="X42" i="2" s="1"/>
  <c r="Z42" i="2" a="1"/>
  <c r="Z42" i="2" s="1"/>
  <c r="AB42" i="2" a="1"/>
  <c r="AB42" i="2" s="1"/>
  <c r="AD42" i="2" a="1"/>
  <c r="AD42" i="2" s="1"/>
  <c r="AF42" i="2" a="1"/>
  <c r="AF42" i="2" s="1"/>
  <c r="AH42" i="2" a="1"/>
  <c r="AH42" i="2" s="1"/>
  <c r="AJ42" i="2" a="1"/>
  <c r="AJ42" i="2" s="1"/>
  <c r="AL42" i="2" a="1"/>
  <c r="AL42" i="2" s="1"/>
  <c r="AN42" i="2" a="1"/>
  <c r="AN42" i="2" s="1"/>
  <c r="AP42" i="2" a="1"/>
  <c r="AP42" i="2" s="1"/>
  <c r="AR42" i="2" a="1"/>
  <c r="AR42" i="2" s="1"/>
  <c r="AT42" i="2" a="1"/>
  <c r="AT42" i="2" s="1"/>
  <c r="AV42" i="2" a="1"/>
  <c r="AV42" i="2" s="1"/>
  <c r="AX42" i="2" a="1"/>
  <c r="AX42" i="2" s="1"/>
  <c r="AZ42" i="2" a="1"/>
  <c r="AZ42" i="2" s="1"/>
  <c r="BB42" i="2" a="1"/>
  <c r="BB42" i="2" s="1"/>
  <c r="BD42" i="2" a="1"/>
  <c r="BD42" i="2" s="1"/>
  <c r="BF42" i="2" a="1"/>
  <c r="BF42" i="2" s="1"/>
  <c r="BH44" i="2" a="1"/>
  <c r="BH44" i="2" s="1"/>
  <c r="BF44" i="2" a="1"/>
  <c r="BF44" i="2" s="1"/>
  <c r="BD44" i="2" a="1"/>
  <c r="BD44" i="2" s="1"/>
  <c r="BB44" i="2" a="1"/>
  <c r="BB44" i="2" s="1"/>
  <c r="AZ44" i="2" a="1"/>
  <c r="AZ44" i="2" s="1"/>
  <c r="AX44" i="2" a="1"/>
  <c r="AX44" i="2" s="1"/>
  <c r="AV44" i="2" a="1"/>
  <c r="AV44" i="2" s="1"/>
  <c r="AT44" i="2" a="1"/>
  <c r="AT44" i="2" s="1"/>
  <c r="AR44" i="2" a="1"/>
  <c r="AR44" i="2" s="1"/>
  <c r="AP44" i="2" a="1"/>
  <c r="AP44" i="2" s="1"/>
  <c r="AN44" i="2" a="1"/>
  <c r="AN44" i="2" s="1"/>
  <c r="AL44" i="2" a="1"/>
  <c r="AL44" i="2" s="1"/>
  <c r="AJ44" i="2" a="1"/>
  <c r="AJ44" i="2" s="1"/>
  <c r="AH44" i="2" a="1"/>
  <c r="AH44" i="2" s="1"/>
  <c r="AF44" i="2" a="1"/>
  <c r="AF44" i="2" s="1"/>
  <c r="AD44" i="2" a="1"/>
  <c r="AD44" i="2" s="1"/>
  <c r="AB44" i="2" a="1"/>
  <c r="AB44" i="2" s="1"/>
  <c r="Z44" i="2" a="1"/>
  <c r="Z44" i="2" s="1"/>
  <c r="X44" i="2" a="1"/>
  <c r="X44" i="2" s="1"/>
  <c r="V44" i="2" a="1"/>
  <c r="V44" i="2" s="1"/>
  <c r="T44" i="2" a="1"/>
  <c r="T44" i="2" s="1"/>
  <c r="R44" i="2" a="1"/>
  <c r="R44" i="2" s="1"/>
  <c r="P44" i="2" a="1"/>
  <c r="P44" i="2" s="1"/>
  <c r="N44" i="2" a="1"/>
  <c r="N44" i="2" s="1"/>
  <c r="C44" i="2" a="1"/>
  <c r="C44" i="2" s="1"/>
  <c r="E44" i="2" a="1"/>
  <c r="E44" i="2" s="1"/>
  <c r="G44" i="2" a="1"/>
  <c r="G44" i="2" s="1"/>
  <c r="I44" i="2" a="1"/>
  <c r="I44" i="2" s="1"/>
  <c r="K44" i="2" a="1"/>
  <c r="K44" i="2" s="1"/>
  <c r="M44" i="2" a="1"/>
  <c r="M44" i="2" s="1"/>
  <c r="U44" i="2" a="1"/>
  <c r="U44" i="2" s="1"/>
  <c r="AC44" i="2" a="1"/>
  <c r="AC44" i="2" s="1"/>
  <c r="AK44" i="2" a="1"/>
  <c r="AK44" i="2" s="1"/>
  <c r="AS44" i="2" a="1"/>
  <c r="AS44" i="2" s="1"/>
  <c r="AY44" i="2" a="1"/>
  <c r="AY44" i="2" s="1"/>
  <c r="BC44" i="2" a="1"/>
  <c r="BC44" i="2" s="1"/>
  <c r="BG44" i="2" a="1"/>
  <c r="BG44" i="2" s="1"/>
  <c r="BG50" i="2" a="1"/>
  <c r="BG50" i="2" s="1"/>
  <c r="C35" i="2" a="1"/>
  <c r="C35" i="2" s="1"/>
  <c r="E35" i="2" a="1"/>
  <c r="E35" i="2" s="1"/>
  <c r="G35" i="2" a="1"/>
  <c r="G35" i="2" s="1"/>
  <c r="I35" i="2" a="1"/>
  <c r="I35" i="2" s="1"/>
  <c r="K35" i="2" a="1"/>
  <c r="K35" i="2" s="1"/>
  <c r="M35" i="2" a="1"/>
  <c r="M35" i="2" s="1"/>
  <c r="O35" i="2" a="1"/>
  <c r="O35" i="2" s="1"/>
  <c r="Q35" i="2" a="1"/>
  <c r="Q35" i="2" s="1"/>
  <c r="S35" i="2" a="1"/>
  <c r="S35" i="2" s="1"/>
  <c r="U35" i="2" a="1"/>
  <c r="U35" i="2" s="1"/>
  <c r="W35" i="2" a="1"/>
  <c r="W35" i="2" s="1"/>
  <c r="Y35" i="2" a="1"/>
  <c r="Y35" i="2" s="1"/>
  <c r="AA35" i="2" a="1"/>
  <c r="AA35" i="2" s="1"/>
  <c r="AC35" i="2" a="1"/>
  <c r="AC35" i="2" s="1"/>
  <c r="AE35" i="2" a="1"/>
  <c r="AE35" i="2" s="1"/>
  <c r="AG35" i="2" a="1"/>
  <c r="AG35" i="2" s="1"/>
  <c r="AI35" i="2" a="1"/>
  <c r="AI35" i="2" s="1"/>
  <c r="AK35" i="2" a="1"/>
  <c r="AK35" i="2" s="1"/>
  <c r="AM35" i="2" a="1"/>
  <c r="AM35" i="2" s="1"/>
  <c r="AO35" i="2" a="1"/>
  <c r="AO35" i="2" s="1"/>
  <c r="AQ35" i="2" a="1"/>
  <c r="AQ35" i="2" s="1"/>
  <c r="AS35" i="2" a="1"/>
  <c r="AS35" i="2" s="1"/>
  <c r="AU35" i="2" a="1"/>
  <c r="AU35" i="2" s="1"/>
  <c r="AW35" i="2" a="1"/>
  <c r="AW35" i="2" s="1"/>
  <c r="AY35" i="2" a="1"/>
  <c r="AY35" i="2" s="1"/>
  <c r="BA35" i="2" a="1"/>
  <c r="BA35" i="2" s="1"/>
  <c r="BC35" i="2" a="1"/>
  <c r="BC35" i="2" s="1"/>
  <c r="BE35" i="2" a="1"/>
  <c r="BE35" i="2" s="1"/>
  <c r="B37" i="2" a="1"/>
  <c r="B37" i="2" s="1"/>
  <c r="D37" i="2" a="1"/>
  <c r="D37" i="2" s="1"/>
  <c r="F37" i="2" a="1"/>
  <c r="F37" i="2" s="1"/>
  <c r="H37" i="2" a="1"/>
  <c r="H37" i="2" s="1"/>
  <c r="J37" i="2" a="1"/>
  <c r="J37" i="2" s="1"/>
  <c r="L37" i="2" a="1"/>
  <c r="L37" i="2" s="1"/>
  <c r="N37" i="2" a="1"/>
  <c r="N37" i="2" s="1"/>
  <c r="P37" i="2" a="1"/>
  <c r="P37" i="2" s="1"/>
  <c r="R37" i="2" a="1"/>
  <c r="R37" i="2" s="1"/>
  <c r="T37" i="2" a="1"/>
  <c r="T37" i="2" s="1"/>
  <c r="V37" i="2" a="1"/>
  <c r="V37" i="2" s="1"/>
  <c r="X37" i="2" a="1"/>
  <c r="X37" i="2" s="1"/>
  <c r="Z37" i="2" a="1"/>
  <c r="Z37" i="2" s="1"/>
  <c r="AB37" i="2" a="1"/>
  <c r="AB37" i="2" s="1"/>
  <c r="AD37" i="2" a="1"/>
  <c r="AD37" i="2" s="1"/>
  <c r="AF37" i="2" a="1"/>
  <c r="AF37" i="2" s="1"/>
  <c r="AH37" i="2" a="1"/>
  <c r="AH37" i="2" s="1"/>
  <c r="AJ37" i="2" a="1"/>
  <c r="AJ37" i="2" s="1"/>
  <c r="AL37" i="2" a="1"/>
  <c r="AL37" i="2" s="1"/>
  <c r="AN37" i="2" a="1"/>
  <c r="AN37" i="2" s="1"/>
  <c r="AP37" i="2" a="1"/>
  <c r="AP37" i="2" s="1"/>
  <c r="AR37" i="2" a="1"/>
  <c r="AR37" i="2" s="1"/>
  <c r="AT37" i="2" a="1"/>
  <c r="AT37" i="2" s="1"/>
  <c r="AV37" i="2" a="1"/>
  <c r="AV37" i="2" s="1"/>
  <c r="AX37" i="2" a="1"/>
  <c r="AX37" i="2" s="1"/>
  <c r="AZ37" i="2" a="1"/>
  <c r="AZ37" i="2" s="1"/>
  <c r="BB37" i="2" a="1"/>
  <c r="BB37" i="2" s="1"/>
  <c r="BD37" i="2" a="1"/>
  <c r="BD37" i="2" s="1"/>
  <c r="BF37" i="2" a="1"/>
  <c r="BF37" i="2" s="1"/>
  <c r="C39" i="2" a="1"/>
  <c r="C39" i="2" s="1"/>
  <c r="E39" i="2" a="1"/>
  <c r="E39" i="2" s="1"/>
  <c r="G39" i="2" a="1"/>
  <c r="G39" i="2" s="1"/>
  <c r="I39" i="2" a="1"/>
  <c r="I39" i="2" s="1"/>
  <c r="K39" i="2" a="1"/>
  <c r="K39" i="2" s="1"/>
  <c r="M39" i="2" a="1"/>
  <c r="M39" i="2" s="1"/>
  <c r="O39" i="2" a="1"/>
  <c r="O39" i="2" s="1"/>
  <c r="Q39" i="2" a="1"/>
  <c r="Q39" i="2" s="1"/>
  <c r="S39" i="2" a="1"/>
  <c r="S39" i="2" s="1"/>
  <c r="U39" i="2" a="1"/>
  <c r="U39" i="2" s="1"/>
  <c r="W39" i="2" a="1"/>
  <c r="W39" i="2" s="1"/>
  <c r="Y39" i="2" a="1"/>
  <c r="Y39" i="2" s="1"/>
  <c r="AA39" i="2" a="1"/>
  <c r="AA39" i="2" s="1"/>
  <c r="AC39" i="2" a="1"/>
  <c r="AC39" i="2" s="1"/>
  <c r="AE39" i="2" a="1"/>
  <c r="AE39" i="2" s="1"/>
  <c r="AG39" i="2" a="1"/>
  <c r="AG39" i="2" s="1"/>
  <c r="AI39" i="2" a="1"/>
  <c r="AI39" i="2" s="1"/>
  <c r="AK39" i="2" a="1"/>
  <c r="AK39" i="2" s="1"/>
  <c r="AM39" i="2" a="1"/>
  <c r="AM39" i="2" s="1"/>
  <c r="AO39" i="2" a="1"/>
  <c r="AO39" i="2" s="1"/>
  <c r="AQ39" i="2" a="1"/>
  <c r="AQ39" i="2" s="1"/>
  <c r="AS39" i="2" a="1"/>
  <c r="AS39" i="2" s="1"/>
  <c r="AU39" i="2" a="1"/>
  <c r="AU39" i="2" s="1"/>
  <c r="AW39" i="2" a="1"/>
  <c r="AW39" i="2" s="1"/>
  <c r="AY39" i="2" a="1"/>
  <c r="AY39" i="2" s="1"/>
  <c r="BA39" i="2" a="1"/>
  <c r="BA39" i="2" s="1"/>
  <c r="BC39" i="2" a="1"/>
  <c r="BC39" i="2" s="1"/>
  <c r="BE39" i="2" a="1"/>
  <c r="BE39" i="2" s="1"/>
  <c r="B41" i="2" a="1"/>
  <c r="B41" i="2" s="1"/>
  <c r="D41" i="2" a="1"/>
  <c r="D41" i="2" s="1"/>
  <c r="F41" i="2" a="1"/>
  <c r="F41" i="2" s="1"/>
  <c r="H41" i="2" a="1"/>
  <c r="H41" i="2" s="1"/>
  <c r="J41" i="2" a="1"/>
  <c r="J41" i="2" s="1"/>
  <c r="L41" i="2" a="1"/>
  <c r="L41" i="2" s="1"/>
  <c r="N41" i="2" a="1"/>
  <c r="N41" i="2" s="1"/>
  <c r="P41" i="2" a="1"/>
  <c r="P41" i="2" s="1"/>
  <c r="R41" i="2" a="1"/>
  <c r="R41" i="2" s="1"/>
  <c r="T41" i="2" a="1"/>
  <c r="T41" i="2" s="1"/>
  <c r="V41" i="2" a="1"/>
  <c r="V41" i="2" s="1"/>
  <c r="X41" i="2" a="1"/>
  <c r="X41" i="2" s="1"/>
  <c r="Z41" i="2" a="1"/>
  <c r="Z41" i="2" s="1"/>
  <c r="AB41" i="2" a="1"/>
  <c r="AB41" i="2" s="1"/>
  <c r="AD41" i="2" a="1"/>
  <c r="AD41" i="2" s="1"/>
  <c r="AF41" i="2" a="1"/>
  <c r="AF41" i="2" s="1"/>
  <c r="AH41" i="2" a="1"/>
  <c r="AH41" i="2" s="1"/>
  <c r="AJ41" i="2" a="1"/>
  <c r="AJ41" i="2" s="1"/>
  <c r="AL41" i="2" a="1"/>
  <c r="AL41" i="2" s="1"/>
  <c r="AN41" i="2" a="1"/>
  <c r="AN41" i="2" s="1"/>
  <c r="AP41" i="2" a="1"/>
  <c r="AP41" i="2" s="1"/>
  <c r="AR41" i="2" a="1"/>
  <c r="AR41" i="2" s="1"/>
  <c r="AT41" i="2" a="1"/>
  <c r="AT41" i="2" s="1"/>
  <c r="AV41" i="2" a="1"/>
  <c r="AV41" i="2" s="1"/>
  <c r="AX41" i="2" a="1"/>
  <c r="AX41" i="2" s="1"/>
  <c r="AZ41" i="2" a="1"/>
  <c r="AZ41" i="2" s="1"/>
  <c r="BB41" i="2" a="1"/>
  <c r="BB41" i="2" s="1"/>
  <c r="BD41" i="2" a="1"/>
  <c r="BD41" i="2" s="1"/>
  <c r="BF41" i="2" a="1"/>
  <c r="BF41" i="2" s="1"/>
  <c r="C43" i="2" a="1"/>
  <c r="C43" i="2" s="1"/>
  <c r="E43" i="2" a="1"/>
  <c r="E43" i="2" s="1"/>
  <c r="G43" i="2" a="1"/>
  <c r="G43" i="2" s="1"/>
  <c r="I43" i="2" a="1"/>
  <c r="I43" i="2" s="1"/>
  <c r="K43" i="2" a="1"/>
  <c r="K43" i="2" s="1"/>
  <c r="M43" i="2" a="1"/>
  <c r="M43" i="2" s="1"/>
  <c r="O43" i="2" a="1"/>
  <c r="O43" i="2" s="1"/>
  <c r="Q43" i="2" a="1"/>
  <c r="Q43" i="2" s="1"/>
  <c r="S43" i="2" a="1"/>
  <c r="S43" i="2" s="1"/>
  <c r="U43" i="2" a="1"/>
  <c r="U43" i="2" s="1"/>
  <c r="W43" i="2" a="1"/>
  <c r="W43" i="2" s="1"/>
  <c r="Y43" i="2" a="1"/>
  <c r="Y43" i="2" s="1"/>
  <c r="AA43" i="2" a="1"/>
  <c r="AA43" i="2" s="1"/>
  <c r="AC43" i="2" a="1"/>
  <c r="AC43" i="2" s="1"/>
  <c r="AE43" i="2" a="1"/>
  <c r="AE43" i="2" s="1"/>
  <c r="AG43" i="2" a="1"/>
  <c r="AG43" i="2" s="1"/>
  <c r="AI43" i="2" a="1"/>
  <c r="AI43" i="2" s="1"/>
  <c r="AK43" i="2" a="1"/>
  <c r="AK43" i="2" s="1"/>
  <c r="AM43" i="2" a="1"/>
  <c r="AM43" i="2" s="1"/>
  <c r="AO43" i="2" a="1"/>
  <c r="AO43" i="2" s="1"/>
  <c r="AQ43" i="2" a="1"/>
  <c r="AQ43" i="2" s="1"/>
  <c r="AS43" i="2" a="1"/>
  <c r="AS43" i="2" s="1"/>
  <c r="AU43" i="2" a="1"/>
  <c r="AU43" i="2" s="1"/>
  <c r="AW43" i="2" a="1"/>
  <c r="AW43" i="2" s="1"/>
  <c r="AY43" i="2" a="1"/>
  <c r="AY43" i="2" s="1"/>
  <c r="BA43" i="2" a="1"/>
  <c r="BA43" i="2" s="1"/>
  <c r="BC43" i="2" a="1"/>
  <c r="BC43" i="2" s="1"/>
  <c r="BE43" i="2" a="1"/>
  <c r="BE43" i="2" s="1"/>
  <c r="S44" i="2" a="1"/>
  <c r="S44" i="2" s="1"/>
  <c r="AA44" i="2" a="1"/>
  <c r="AA44" i="2" s="1"/>
  <c r="AI44" i="2" a="1"/>
  <c r="AI44" i="2" s="1"/>
  <c r="AQ44" i="2" a="1"/>
  <c r="AQ44" i="2" s="1"/>
  <c r="BH47" i="2" a="1"/>
  <c r="BH47" i="2" s="1"/>
  <c r="U51" i="2" a="1"/>
  <c r="U51" i="2" s="1"/>
  <c r="C48" i="2" a="1"/>
  <c r="C48" i="2" s="1"/>
  <c r="E48" i="2" a="1"/>
  <c r="E48" i="2" s="1"/>
  <c r="G48" i="2" a="1"/>
  <c r="G48" i="2" s="1"/>
  <c r="I48" i="2" a="1"/>
  <c r="I48" i="2" s="1"/>
  <c r="K48" i="2" a="1"/>
  <c r="K48" i="2" s="1"/>
  <c r="M48" i="2" a="1"/>
  <c r="M48" i="2" s="1"/>
  <c r="O48" i="2" a="1"/>
  <c r="O48" i="2" s="1"/>
  <c r="Q48" i="2" a="1"/>
  <c r="Q48" i="2" s="1"/>
  <c r="S48" i="2" a="1"/>
  <c r="S48" i="2" s="1"/>
  <c r="U48" i="2" a="1"/>
  <c r="U48" i="2" s="1"/>
  <c r="W48" i="2" a="1"/>
  <c r="W48" i="2" s="1"/>
  <c r="Y48" i="2" a="1"/>
  <c r="Y48" i="2" s="1"/>
  <c r="AA48" i="2" a="1"/>
  <c r="AA48" i="2" s="1"/>
  <c r="AC48" i="2" a="1"/>
  <c r="AC48" i="2" s="1"/>
  <c r="AE48" i="2" a="1"/>
  <c r="AE48" i="2" s="1"/>
  <c r="AG48" i="2" a="1"/>
  <c r="AG48" i="2" s="1"/>
  <c r="AI48" i="2" a="1"/>
  <c r="AI48" i="2" s="1"/>
  <c r="AK48" i="2" a="1"/>
  <c r="AK48" i="2" s="1"/>
  <c r="AM48" i="2" a="1"/>
  <c r="AM48" i="2" s="1"/>
  <c r="AO48" i="2" a="1"/>
  <c r="AO48" i="2" s="1"/>
  <c r="AQ48" i="2" a="1"/>
  <c r="AQ48" i="2" s="1"/>
  <c r="AS48" i="2" a="1"/>
  <c r="AS48" i="2" s="1"/>
  <c r="AU48" i="2" a="1"/>
  <c r="AU48" i="2" s="1"/>
  <c r="AW48" i="2" a="1"/>
  <c r="AW48" i="2" s="1"/>
  <c r="AY48" i="2" a="1"/>
  <c r="AY48" i="2" s="1"/>
  <c r="BA48" i="2" a="1"/>
  <c r="BA48" i="2" s="1"/>
  <c r="BC48" i="2" a="1"/>
  <c r="BC48" i="2" s="1"/>
  <c r="BE48" i="2" a="1"/>
  <c r="BE48" i="2" s="1"/>
  <c r="BG48" i="2" a="1"/>
  <c r="BG48" i="2" s="1"/>
  <c r="AZ50" i="2" a="1"/>
  <c r="AZ50" i="2" s="1"/>
  <c r="BB50" i="2" a="1"/>
  <c r="BB50" i="2" s="1"/>
  <c r="BD50" i="2" a="1"/>
  <c r="BD50" i="2" s="1"/>
  <c r="BF50" i="2" a="1"/>
  <c r="BF50" i="2" s="1"/>
  <c r="BH50" i="2" a="1"/>
  <c r="BH50" i="2" s="1"/>
  <c r="V45" i="2" a="1"/>
  <c r="V45" i="2" s="1"/>
  <c r="X45" i="2" a="1"/>
  <c r="X45" i="2" s="1"/>
  <c r="Z45" i="2" a="1"/>
  <c r="Z45" i="2" s="1"/>
  <c r="AB45" i="2" a="1"/>
  <c r="AB45" i="2" s="1"/>
  <c r="AD45" i="2" a="1"/>
  <c r="AD45" i="2" s="1"/>
  <c r="AF45" i="2" a="1"/>
  <c r="AF45" i="2" s="1"/>
  <c r="AH45" i="2" a="1"/>
  <c r="AH45" i="2" s="1"/>
  <c r="AJ45" i="2" a="1"/>
  <c r="AJ45" i="2" s="1"/>
  <c r="AL45" i="2" a="1"/>
  <c r="AL45" i="2" s="1"/>
  <c r="AN45" i="2" a="1"/>
  <c r="AN45" i="2" s="1"/>
  <c r="AP45" i="2" a="1"/>
  <c r="AP45" i="2" s="1"/>
  <c r="AR45" i="2" a="1"/>
  <c r="AR45" i="2" s="1"/>
  <c r="AT45" i="2" a="1"/>
  <c r="AT45" i="2" s="1"/>
  <c r="AV45" i="2" a="1"/>
  <c r="AV45" i="2" s="1"/>
  <c r="AX45" i="2" a="1"/>
  <c r="AX45" i="2" s="1"/>
  <c r="AZ45" i="2" a="1"/>
  <c r="AZ45" i="2" s="1"/>
  <c r="BB45" i="2" a="1"/>
  <c r="BB45" i="2" s="1"/>
  <c r="BD45" i="2" a="1"/>
  <c r="BD45" i="2" s="1"/>
  <c r="BF45" i="2" a="1"/>
  <c r="BF45" i="2" s="1"/>
  <c r="BH45" i="2" a="1"/>
  <c r="BH45" i="2" s="1"/>
  <c r="C47" i="2" a="1"/>
  <c r="C47" i="2" s="1"/>
  <c r="E47" i="2" a="1"/>
  <c r="E47" i="2" s="1"/>
  <c r="G47" i="2" a="1"/>
  <c r="G47" i="2" s="1"/>
  <c r="I47" i="2" a="1"/>
  <c r="I47" i="2" s="1"/>
  <c r="K47" i="2" a="1"/>
  <c r="K47" i="2" s="1"/>
  <c r="M47" i="2" a="1"/>
  <c r="M47" i="2" s="1"/>
  <c r="O47" i="2" a="1"/>
  <c r="O47" i="2" s="1"/>
  <c r="Q47" i="2" a="1"/>
  <c r="Q47" i="2" s="1"/>
  <c r="S47" i="2" a="1"/>
  <c r="S47" i="2" s="1"/>
  <c r="U47" i="2" a="1"/>
  <c r="U47" i="2" s="1"/>
  <c r="W47" i="2" a="1"/>
  <c r="W47" i="2" s="1"/>
  <c r="Y47" i="2" a="1"/>
  <c r="Y47" i="2" s="1"/>
  <c r="AA47" i="2" a="1"/>
  <c r="AA47" i="2" s="1"/>
  <c r="AC47" i="2" a="1"/>
  <c r="AC47" i="2" s="1"/>
  <c r="AE47" i="2" a="1"/>
  <c r="AE47" i="2" s="1"/>
  <c r="AG47" i="2" a="1"/>
  <c r="AG47" i="2" s="1"/>
  <c r="AI47" i="2" a="1"/>
  <c r="AI47" i="2" s="1"/>
  <c r="AK47" i="2" a="1"/>
  <c r="AK47" i="2" s="1"/>
  <c r="AM47" i="2" a="1"/>
  <c r="AM47" i="2" s="1"/>
  <c r="AO47" i="2" a="1"/>
  <c r="AO47" i="2" s="1"/>
  <c r="AQ47" i="2" a="1"/>
  <c r="AQ47" i="2" s="1"/>
  <c r="AS47" i="2" a="1"/>
  <c r="AS47" i="2" s="1"/>
  <c r="AU47" i="2" a="1"/>
  <c r="AU47" i="2" s="1"/>
  <c r="AW47" i="2" a="1"/>
  <c r="AW47" i="2" s="1"/>
  <c r="AY47" i="2" a="1"/>
  <c r="AY47" i="2" s="1"/>
  <c r="BA47" i="2" a="1"/>
  <c r="BA47" i="2" s="1"/>
  <c r="BC47" i="2" a="1"/>
  <c r="BC47" i="2" s="1"/>
  <c r="BE47" i="2" a="1"/>
  <c r="BE47" i="2" s="1"/>
  <c r="BG47" i="2" a="1"/>
  <c r="BG47" i="2" s="1"/>
  <c r="P49" i="2" a="1"/>
  <c r="P49" i="2" s="1"/>
  <c r="R49" i="2" a="1"/>
  <c r="R49" i="2" s="1"/>
  <c r="T49" i="2" a="1"/>
  <c r="T49" i="2" s="1"/>
  <c r="V49" i="2" a="1"/>
  <c r="V49" i="2" s="1"/>
  <c r="X49" i="2" a="1"/>
  <c r="X49" i="2" s="1"/>
  <c r="Z49" i="2" a="1"/>
  <c r="Z49" i="2" s="1"/>
  <c r="AB49" i="2" a="1"/>
  <c r="AB49" i="2" s="1"/>
  <c r="AD49" i="2" a="1"/>
  <c r="AD49" i="2" s="1"/>
  <c r="AF49" i="2" a="1"/>
  <c r="AF49" i="2" s="1"/>
  <c r="AH49" i="2" a="1"/>
  <c r="AH49" i="2" s="1"/>
  <c r="AJ49" i="2" a="1"/>
  <c r="AJ49" i="2" s="1"/>
  <c r="AL49" i="2" a="1"/>
  <c r="AL49" i="2" s="1"/>
  <c r="AN49" i="2" a="1"/>
  <c r="AN49" i="2" s="1"/>
  <c r="AP49" i="2" a="1"/>
  <c r="AP49" i="2" s="1"/>
  <c r="AR49" i="2" a="1"/>
  <c r="AR49" i="2" s="1"/>
  <c r="AT49" i="2" a="1"/>
  <c r="AT49" i="2" s="1"/>
  <c r="AV49" i="2" a="1"/>
  <c r="AV49" i="2" s="1"/>
  <c r="AX49" i="2" a="1"/>
  <c r="AX49" i="2" s="1"/>
  <c r="AZ49" i="2" a="1"/>
  <c r="AZ49" i="2" s="1"/>
  <c r="BB49" i="2" a="1"/>
  <c r="BB49" i="2" s="1"/>
  <c r="BD49" i="2" a="1"/>
  <c r="BD49" i="2" s="1"/>
  <c r="BF49" i="2" a="1"/>
  <c r="BF49" i="2" s="1"/>
  <c r="BH49" i="2" a="1"/>
  <c r="BH49" i="2" s="1"/>
  <c r="BG51" i="2" a="1"/>
  <c r="BG51" i="2" s="1"/>
  <c r="BE51" i="2" a="1"/>
  <c r="BE51" i="2" s="1"/>
  <c r="BC51" i="2" a="1"/>
  <c r="BC51" i="2" s="1"/>
  <c r="BA51" i="2" a="1"/>
  <c r="BA51" i="2" s="1"/>
  <c r="AY51" i="2" a="1"/>
  <c r="AY51" i="2" s="1"/>
  <c r="AW51" i="2" a="1"/>
  <c r="AW51" i="2" s="1"/>
  <c r="AU51" i="2" a="1"/>
  <c r="AU51" i="2" s="1"/>
  <c r="AS51" i="2" a="1"/>
  <c r="AS51" i="2" s="1"/>
  <c r="AQ51" i="2" a="1"/>
  <c r="AQ51" i="2" s="1"/>
  <c r="AO51" i="2" a="1"/>
  <c r="AO51" i="2" s="1"/>
  <c r="AM51" i="2" a="1"/>
  <c r="AM51" i="2" s="1"/>
  <c r="AK51" i="2" a="1"/>
  <c r="AK51" i="2" s="1"/>
  <c r="AI51" i="2" a="1"/>
  <c r="AI51" i="2" s="1"/>
  <c r="AG51" i="2" a="1"/>
  <c r="AG51" i="2" s="1"/>
  <c r="AE51" i="2" a="1"/>
  <c r="AE51" i="2" s="1"/>
  <c r="AC51" i="2" a="1"/>
  <c r="AC51" i="2" s="1"/>
  <c r="AA51" i="2" a="1"/>
  <c r="AA51" i="2" s="1"/>
  <c r="Y51" i="2" a="1"/>
  <c r="Y51" i="2" s="1"/>
  <c r="C51" i="2" a="1"/>
  <c r="C51" i="2" s="1"/>
  <c r="E51" i="2" a="1"/>
  <c r="E51" i="2" s="1"/>
  <c r="G51" i="2" a="1"/>
  <c r="G51" i="2" s="1"/>
  <c r="I51" i="2" a="1"/>
  <c r="I51" i="2" s="1"/>
  <c r="K51" i="2" a="1"/>
  <c r="K51" i="2" s="1"/>
  <c r="M51" i="2" a="1"/>
  <c r="M51" i="2" s="1"/>
  <c r="O51" i="2" a="1"/>
  <c r="O51" i="2" s="1"/>
  <c r="Q51" i="2" a="1"/>
  <c r="Q51" i="2" s="1"/>
  <c r="S51" i="2" a="1"/>
  <c r="S51" i="2" s="1"/>
  <c r="X51" i="2" a="1"/>
  <c r="X51" i="2" s="1"/>
  <c r="AB51" i="2" a="1"/>
  <c r="AB51" i="2" s="1"/>
  <c r="AF51" i="2" a="1"/>
  <c r="AF51" i="2" s="1"/>
  <c r="AJ51" i="2" a="1"/>
  <c r="AJ51" i="2" s="1"/>
  <c r="AN51" i="2" a="1"/>
  <c r="AN51" i="2" s="1"/>
  <c r="AR51" i="2" a="1"/>
  <c r="AR51" i="2" s="1"/>
  <c r="AV51" i="2" a="1"/>
  <c r="AV51" i="2" s="1"/>
  <c r="AZ51" i="2" a="1"/>
  <c r="AZ51" i="2" s="1"/>
  <c r="BD51" i="2" a="1"/>
  <c r="BD51" i="2" s="1"/>
  <c r="BH51" i="2" a="1"/>
  <c r="BH51" i="2" s="1"/>
  <c r="BH53" i="2" a="1"/>
  <c r="BH53" i="2" s="1"/>
  <c r="BF53" i="2" a="1"/>
  <c r="BF53" i="2" s="1"/>
  <c r="BD53" i="2" a="1"/>
  <c r="BD53" i="2" s="1"/>
  <c r="BB53" i="2" a="1"/>
  <c r="BB53" i="2" s="1"/>
  <c r="AZ53" i="2" a="1"/>
  <c r="AZ53" i="2" s="1"/>
  <c r="AU53" i="2" a="1"/>
  <c r="AU53" i="2" s="1"/>
  <c r="AR53" i="2" a="1"/>
  <c r="AR53" i="2" s="1"/>
  <c r="AM53" i="2" a="1"/>
  <c r="AM53" i="2" s="1"/>
  <c r="AJ53" i="2" a="1"/>
  <c r="AJ53" i="2" s="1"/>
  <c r="AE53" i="2" a="1"/>
  <c r="AE53" i="2" s="1"/>
  <c r="BG53" i="2" a="1"/>
  <c r="BG53" i="2" s="1"/>
  <c r="BC53" i="2" a="1"/>
  <c r="BC53" i="2" s="1"/>
  <c r="AW53" i="2" a="1"/>
  <c r="AW53" i="2" s="1"/>
  <c r="AT53" i="2" a="1"/>
  <c r="AT53" i="2" s="1"/>
  <c r="AO53" i="2" a="1"/>
  <c r="AO53" i="2" s="1"/>
  <c r="AL53" i="2" a="1"/>
  <c r="AL53" i="2" s="1"/>
  <c r="AG53" i="2" a="1"/>
  <c r="AG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AY53" i="2" a="1"/>
  <c r="AY53" i="2" s="1"/>
  <c r="AV53" i="2" a="1"/>
  <c r="AV53" i="2" s="1"/>
  <c r="AQ53" i="2" a="1"/>
  <c r="AQ53" i="2" s="1"/>
  <c r="AN53" i="2" a="1"/>
  <c r="AN53" i="2" s="1"/>
  <c r="AI53" i="2" a="1"/>
  <c r="AI53" i="2" s="1"/>
  <c r="AF53" i="2" a="1"/>
  <c r="AF53" i="2" s="1"/>
  <c r="BE53" i="2" a="1"/>
  <c r="BE53" i="2" s="1"/>
  <c r="BA53" i="2" a="1"/>
  <c r="BA53" i="2" s="1"/>
  <c r="AX53" i="2" a="1"/>
  <c r="AX53" i="2" s="1"/>
  <c r="I53" i="2" a="1"/>
  <c r="I53" i="2" s="1"/>
  <c r="Q53" i="2" a="1"/>
  <c r="Q53" i="2" s="1"/>
  <c r="Y53" i="2" a="1"/>
  <c r="Y53" i="2" s="1"/>
  <c r="AH53" i="2" a="1"/>
  <c r="AH53" i="2" s="1"/>
  <c r="AS53" i="2" a="1"/>
  <c r="AS53" i="2" s="1"/>
  <c r="BC57" i="2" a="1"/>
  <c r="BC57"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E46" i="2" a="1"/>
  <c r="AE46" i="2" s="1"/>
  <c r="AG46" i="2" a="1"/>
  <c r="AG46" i="2" s="1"/>
  <c r="AI46" i="2" a="1"/>
  <c r="AI46" i="2" s="1"/>
  <c r="AK46" i="2" a="1"/>
  <c r="AK46" i="2" s="1"/>
  <c r="AM46" i="2" a="1"/>
  <c r="AM46" i="2" s="1"/>
  <c r="AO46" i="2" a="1"/>
  <c r="AO46" i="2" s="1"/>
  <c r="AQ46" i="2" a="1"/>
  <c r="AQ46" i="2" s="1"/>
  <c r="AS46" i="2" a="1"/>
  <c r="AS46" i="2" s="1"/>
  <c r="AU46" i="2" a="1"/>
  <c r="AU46" i="2" s="1"/>
  <c r="AW46" i="2" a="1"/>
  <c r="AW46" i="2" s="1"/>
  <c r="AY46" i="2" a="1"/>
  <c r="AY46" i="2" s="1"/>
  <c r="BA46" i="2" a="1"/>
  <c r="BA46" i="2" s="1"/>
  <c r="BC46" i="2" a="1"/>
  <c r="BC46" i="2" s="1"/>
  <c r="BE46" i="2" a="1"/>
  <c r="BE46" i="2" s="1"/>
  <c r="B48" i="2" a="1"/>
  <c r="B48" i="2" s="1"/>
  <c r="D48" i="2" a="1"/>
  <c r="D48" i="2" s="1"/>
  <c r="F48" i="2" a="1"/>
  <c r="F48" i="2" s="1"/>
  <c r="H48" i="2" a="1"/>
  <c r="H48" i="2" s="1"/>
  <c r="J48" i="2" a="1"/>
  <c r="J48" i="2" s="1"/>
  <c r="L48" i="2" a="1"/>
  <c r="L48" i="2" s="1"/>
  <c r="N48" i="2" a="1"/>
  <c r="N48" i="2" s="1"/>
  <c r="P48" i="2" a="1"/>
  <c r="P48" i="2" s="1"/>
  <c r="R48" i="2" a="1"/>
  <c r="R48" i="2" s="1"/>
  <c r="T48" i="2" a="1"/>
  <c r="T48" i="2" s="1"/>
  <c r="V48" i="2" a="1"/>
  <c r="V48" i="2" s="1"/>
  <c r="X48" i="2" a="1"/>
  <c r="X48" i="2" s="1"/>
  <c r="Z48" i="2" a="1"/>
  <c r="Z48" i="2" s="1"/>
  <c r="AB48" i="2" a="1"/>
  <c r="AB48" i="2" s="1"/>
  <c r="AD48" i="2" a="1"/>
  <c r="AD48" i="2" s="1"/>
  <c r="AF48" i="2" a="1"/>
  <c r="AF48" i="2" s="1"/>
  <c r="AH48" i="2" a="1"/>
  <c r="AH48" i="2" s="1"/>
  <c r="AJ48" i="2" a="1"/>
  <c r="AJ48" i="2" s="1"/>
  <c r="AL48" i="2" a="1"/>
  <c r="AL48" i="2" s="1"/>
  <c r="AN48" i="2" a="1"/>
  <c r="AN48" i="2" s="1"/>
  <c r="AP48" i="2" a="1"/>
  <c r="AP48" i="2" s="1"/>
  <c r="AR48" i="2" a="1"/>
  <c r="AR48" i="2" s="1"/>
  <c r="AT48" i="2" a="1"/>
  <c r="AT48" i="2" s="1"/>
  <c r="AV48" i="2" a="1"/>
  <c r="AV48" i="2" s="1"/>
  <c r="AX48" i="2" a="1"/>
  <c r="AX48" i="2" s="1"/>
  <c r="AZ48" i="2" a="1"/>
  <c r="AZ48" i="2" s="1"/>
  <c r="BB48" i="2" a="1"/>
  <c r="BB48" i="2" s="1"/>
  <c r="BD48" i="2" a="1"/>
  <c r="BD48" i="2" s="1"/>
  <c r="BF48" i="2" a="1"/>
  <c r="BF48" i="2" s="1"/>
  <c r="C50" i="2" a="1"/>
  <c r="C50" i="2" s="1"/>
  <c r="E50" i="2" a="1"/>
  <c r="E50" i="2" s="1"/>
  <c r="G50" i="2" a="1"/>
  <c r="G50" i="2" s="1"/>
  <c r="I50" i="2" a="1"/>
  <c r="I50" i="2" s="1"/>
  <c r="K50" i="2" a="1"/>
  <c r="K50" i="2" s="1"/>
  <c r="M50" i="2" a="1"/>
  <c r="M50" i="2" s="1"/>
  <c r="O50" i="2" a="1"/>
  <c r="O50" i="2" s="1"/>
  <c r="Q50" i="2" a="1"/>
  <c r="Q50" i="2" s="1"/>
  <c r="S50" i="2" a="1"/>
  <c r="S50" i="2" s="1"/>
  <c r="U50" i="2" a="1"/>
  <c r="U50" i="2" s="1"/>
  <c r="W50" i="2" a="1"/>
  <c r="W50" i="2" s="1"/>
  <c r="Y50" i="2" a="1"/>
  <c r="Y50" i="2" s="1"/>
  <c r="AA50" i="2" a="1"/>
  <c r="AA50" i="2" s="1"/>
  <c r="AC50" i="2" a="1"/>
  <c r="AC50" i="2" s="1"/>
  <c r="AE50" i="2" a="1"/>
  <c r="AE50" i="2" s="1"/>
  <c r="AG50" i="2" a="1"/>
  <c r="AG50" i="2" s="1"/>
  <c r="AI50" i="2" a="1"/>
  <c r="AI50" i="2" s="1"/>
  <c r="AK50" i="2" a="1"/>
  <c r="AK50" i="2" s="1"/>
  <c r="AM50" i="2" a="1"/>
  <c r="AM50" i="2" s="1"/>
  <c r="AO50" i="2" a="1"/>
  <c r="AO50" i="2" s="1"/>
  <c r="AQ50" i="2" a="1"/>
  <c r="AQ50" i="2" s="1"/>
  <c r="AS50" i="2" a="1"/>
  <c r="AS50" i="2" s="1"/>
  <c r="AU50" i="2" a="1"/>
  <c r="AU50" i="2" s="1"/>
  <c r="AW50" i="2" a="1"/>
  <c r="AW50" i="2" s="1"/>
  <c r="AY50" i="2" a="1"/>
  <c r="AY50" i="2" s="1"/>
  <c r="BA50" i="2" a="1"/>
  <c r="BA50" i="2" s="1"/>
  <c r="BC50" i="2" a="1"/>
  <c r="BC50" i="2" s="1"/>
  <c r="BE50" i="2" a="1"/>
  <c r="BE50" i="2" s="1"/>
  <c r="V51" i="2" a="1"/>
  <c r="V51" i="2" s="1"/>
  <c r="BG52" i="2" a="1"/>
  <c r="BG52" i="2" s="1"/>
  <c r="C53" i="2" a="1"/>
  <c r="C53" i="2" s="1"/>
  <c r="K53" i="2" a="1"/>
  <c r="K53" i="2" s="1"/>
  <c r="S53" i="2" a="1"/>
  <c r="S53" i="2" s="1"/>
  <c r="AA53" i="2" a="1"/>
  <c r="AA53" i="2" s="1"/>
  <c r="AK53" i="2" a="1"/>
  <c r="AK53" i="2" s="1"/>
  <c r="C45" i="2" a="1"/>
  <c r="C45" i="2" s="1"/>
  <c r="E45" i="2" a="1"/>
  <c r="E45" i="2" s="1"/>
  <c r="G45" i="2" a="1"/>
  <c r="G45" i="2" s="1"/>
  <c r="I45" i="2" a="1"/>
  <c r="I45" i="2" s="1"/>
  <c r="K45" i="2" a="1"/>
  <c r="K45" i="2" s="1"/>
  <c r="M45" i="2" a="1"/>
  <c r="M45" i="2" s="1"/>
  <c r="O45" i="2" a="1"/>
  <c r="O45" i="2" s="1"/>
  <c r="Q45" i="2" a="1"/>
  <c r="Q45" i="2" s="1"/>
  <c r="S45" i="2" a="1"/>
  <c r="S45" i="2" s="1"/>
  <c r="U45" i="2" a="1"/>
  <c r="U45" i="2" s="1"/>
  <c r="W45" i="2" a="1"/>
  <c r="W45" i="2" s="1"/>
  <c r="Y45" i="2" a="1"/>
  <c r="Y45" i="2" s="1"/>
  <c r="AA45" i="2" a="1"/>
  <c r="AA45" i="2" s="1"/>
  <c r="AC45" i="2" a="1"/>
  <c r="AC45" i="2" s="1"/>
  <c r="AE45" i="2" a="1"/>
  <c r="AE45" i="2" s="1"/>
  <c r="AG45" i="2" a="1"/>
  <c r="AG45" i="2" s="1"/>
  <c r="AI45" i="2" a="1"/>
  <c r="AI45" i="2" s="1"/>
  <c r="AK45" i="2" a="1"/>
  <c r="AK45" i="2" s="1"/>
  <c r="AM45" i="2" a="1"/>
  <c r="AM45" i="2" s="1"/>
  <c r="AO45" i="2" a="1"/>
  <c r="AO45" i="2" s="1"/>
  <c r="AQ45" i="2" a="1"/>
  <c r="AQ45" i="2" s="1"/>
  <c r="AS45" i="2" a="1"/>
  <c r="AS45" i="2" s="1"/>
  <c r="AU45" i="2" a="1"/>
  <c r="AU45" i="2" s="1"/>
  <c r="AW45" i="2" a="1"/>
  <c r="AW45" i="2" s="1"/>
  <c r="AY45" i="2" a="1"/>
  <c r="AY45" i="2" s="1"/>
  <c r="BA45" i="2" a="1"/>
  <c r="BA45" i="2" s="1"/>
  <c r="BC45" i="2" a="1"/>
  <c r="BC45" i="2" s="1"/>
  <c r="BE45" i="2" a="1"/>
  <c r="BE45" i="2" s="1"/>
  <c r="B47" i="2" a="1"/>
  <c r="B47" i="2" s="1"/>
  <c r="D47" i="2" a="1"/>
  <c r="D47" i="2" s="1"/>
  <c r="F47" i="2" a="1"/>
  <c r="F47" i="2" s="1"/>
  <c r="H47" i="2" a="1"/>
  <c r="H47" i="2" s="1"/>
  <c r="J47" i="2" a="1"/>
  <c r="J47" i="2" s="1"/>
  <c r="L47" i="2" a="1"/>
  <c r="L47" i="2" s="1"/>
  <c r="N47" i="2" a="1"/>
  <c r="N47" i="2" s="1"/>
  <c r="P47" i="2" a="1"/>
  <c r="P47" i="2" s="1"/>
  <c r="R47" i="2" a="1"/>
  <c r="R47" i="2" s="1"/>
  <c r="T47" i="2" a="1"/>
  <c r="T47" i="2" s="1"/>
  <c r="V47" i="2" a="1"/>
  <c r="V47" i="2" s="1"/>
  <c r="X47" i="2" a="1"/>
  <c r="X47" i="2" s="1"/>
  <c r="Z47" i="2" a="1"/>
  <c r="Z47" i="2" s="1"/>
  <c r="AB47" i="2" a="1"/>
  <c r="AB47" i="2" s="1"/>
  <c r="AD47" i="2" a="1"/>
  <c r="AD47" i="2" s="1"/>
  <c r="AF47" i="2" a="1"/>
  <c r="AF47" i="2" s="1"/>
  <c r="AH47" i="2" a="1"/>
  <c r="AH47" i="2" s="1"/>
  <c r="AJ47" i="2" a="1"/>
  <c r="AJ47" i="2" s="1"/>
  <c r="AL47" i="2" a="1"/>
  <c r="AL47" i="2" s="1"/>
  <c r="AN47" i="2" a="1"/>
  <c r="AN47" i="2" s="1"/>
  <c r="AP47" i="2" a="1"/>
  <c r="AP47" i="2" s="1"/>
  <c r="AR47" i="2" a="1"/>
  <c r="AR47" i="2" s="1"/>
  <c r="AT47" i="2" a="1"/>
  <c r="AT47" i="2" s="1"/>
  <c r="AV47" i="2" a="1"/>
  <c r="AV47" i="2" s="1"/>
  <c r="AX47" i="2" a="1"/>
  <c r="AX47" i="2" s="1"/>
  <c r="AZ47" i="2" a="1"/>
  <c r="AZ47" i="2" s="1"/>
  <c r="BB47" i="2" a="1"/>
  <c r="BB47" i="2" s="1"/>
  <c r="BD47" i="2" a="1"/>
  <c r="BD47" i="2" s="1"/>
  <c r="BF47" i="2" a="1"/>
  <c r="BF47" i="2" s="1"/>
  <c r="C49" i="2" a="1"/>
  <c r="C49" i="2" s="1"/>
  <c r="E49" i="2" a="1"/>
  <c r="E49" i="2" s="1"/>
  <c r="G49" i="2" a="1"/>
  <c r="G49" i="2" s="1"/>
  <c r="I49" i="2" a="1"/>
  <c r="I49" i="2" s="1"/>
  <c r="K49" i="2" a="1"/>
  <c r="K49" i="2" s="1"/>
  <c r="M49" i="2" a="1"/>
  <c r="M49" i="2" s="1"/>
  <c r="O49" i="2" a="1"/>
  <c r="O49" i="2" s="1"/>
  <c r="Q49" i="2" a="1"/>
  <c r="Q49" i="2" s="1"/>
  <c r="S49" i="2" a="1"/>
  <c r="S49" i="2" s="1"/>
  <c r="U49" i="2" a="1"/>
  <c r="U49" i="2" s="1"/>
  <c r="W49" i="2" a="1"/>
  <c r="W49" i="2" s="1"/>
  <c r="Y49" i="2" a="1"/>
  <c r="Y49" i="2" s="1"/>
  <c r="AA49" i="2" a="1"/>
  <c r="AA49" i="2" s="1"/>
  <c r="AC49" i="2" a="1"/>
  <c r="AC49" i="2" s="1"/>
  <c r="AE49" i="2" a="1"/>
  <c r="AE49" i="2" s="1"/>
  <c r="AG49" i="2" a="1"/>
  <c r="AG49" i="2" s="1"/>
  <c r="AI49" i="2" a="1"/>
  <c r="AI49" i="2" s="1"/>
  <c r="AK49" i="2" a="1"/>
  <c r="AK49" i="2" s="1"/>
  <c r="AM49" i="2" a="1"/>
  <c r="AM49" i="2" s="1"/>
  <c r="AO49" i="2" a="1"/>
  <c r="AO49" i="2" s="1"/>
  <c r="AQ49" i="2" a="1"/>
  <c r="AQ49" i="2" s="1"/>
  <c r="AS49" i="2" a="1"/>
  <c r="AS49" i="2" s="1"/>
  <c r="AU49" i="2" a="1"/>
  <c r="AU49" i="2" s="1"/>
  <c r="AW49" i="2" a="1"/>
  <c r="AW49" i="2" s="1"/>
  <c r="AY49" i="2" a="1"/>
  <c r="AY49" i="2" s="1"/>
  <c r="BA49" i="2" a="1"/>
  <c r="BA49" i="2" s="1"/>
  <c r="BC49" i="2" a="1"/>
  <c r="BC49" i="2" s="1"/>
  <c r="BE49" i="2" a="1"/>
  <c r="BE49" i="2" s="1"/>
  <c r="B51" i="2" a="1"/>
  <c r="B51" i="2" s="1"/>
  <c r="D51" i="2" a="1"/>
  <c r="D51" i="2" s="1"/>
  <c r="F51" i="2" a="1"/>
  <c r="F51" i="2" s="1"/>
  <c r="H51" i="2" a="1"/>
  <c r="H51" i="2" s="1"/>
  <c r="J51" i="2" a="1"/>
  <c r="J51" i="2" s="1"/>
  <c r="L51" i="2" a="1"/>
  <c r="L51" i="2" s="1"/>
  <c r="N51" i="2" a="1"/>
  <c r="N51" i="2" s="1"/>
  <c r="P51" i="2" a="1"/>
  <c r="P51" i="2" s="1"/>
  <c r="R51" i="2" a="1"/>
  <c r="R51" i="2" s="1"/>
  <c r="T51" i="2" a="1"/>
  <c r="T51" i="2" s="1"/>
  <c r="W51" i="2" a="1"/>
  <c r="W51" i="2" s="1"/>
  <c r="Z51" i="2" a="1"/>
  <c r="Z51" i="2" s="1"/>
  <c r="AD51" i="2" a="1"/>
  <c r="AD51" i="2" s="1"/>
  <c r="AH51" i="2" a="1"/>
  <c r="AH51" i="2" s="1"/>
  <c r="AL51" i="2" a="1"/>
  <c r="AL51" i="2" s="1"/>
  <c r="AP51" i="2" a="1"/>
  <c r="AP51" i="2" s="1"/>
  <c r="AT51" i="2" a="1"/>
  <c r="AT51" i="2" s="1"/>
  <c r="AX51" i="2" a="1"/>
  <c r="AX51" i="2" s="1"/>
  <c r="BB51" i="2" a="1"/>
  <c r="BB51" i="2" s="1"/>
  <c r="BF51" i="2" a="1"/>
  <c r="BF51" i="2" s="1"/>
  <c r="E53" i="2" a="1"/>
  <c r="E53" i="2" s="1"/>
  <c r="M53" i="2" a="1"/>
  <c r="M53" i="2" s="1"/>
  <c r="U53" i="2" a="1"/>
  <c r="U53" i="2" s="1"/>
  <c r="AC53" i="2" a="1"/>
  <c r="AC53" i="2" s="1"/>
  <c r="BG54" i="2" a="1"/>
  <c r="BG54" i="2" s="1"/>
  <c r="BH56" i="2" a="1"/>
  <c r="BH56" i="2" s="1"/>
  <c r="BG58" i="2" a="1"/>
  <c r="BG58" i="2" s="1"/>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BG55" i="2" a="1"/>
  <c r="BG55" i="2" s="1"/>
  <c r="G57" i="2" a="1"/>
  <c r="G57" i="2" s="1"/>
  <c r="O57" i="2" a="1"/>
  <c r="O57" i="2" s="1"/>
  <c r="W57" i="2" a="1"/>
  <c r="W57" i="2" s="1"/>
  <c r="AE57" i="2" a="1"/>
  <c r="AE57" i="2" s="1"/>
  <c r="AM57" i="2" a="1"/>
  <c r="AM57" i="2" s="1"/>
  <c r="AU57" i="2" a="1"/>
  <c r="AU57" i="2" s="1"/>
  <c r="A27" i="10"/>
  <c r="A27" i="8"/>
  <c r="A27" i="9"/>
  <c r="A27" i="7"/>
  <c r="A27" i="6"/>
  <c r="A27" i="5"/>
  <c r="A27" i="4"/>
  <c r="A31" i="10"/>
  <c r="A31" i="9"/>
  <c r="A31" i="8"/>
  <c r="A31" i="6"/>
  <c r="A31" i="7"/>
  <c r="A31" i="4"/>
  <c r="A31" i="5"/>
  <c r="A40" i="10"/>
  <c r="A40" i="8"/>
  <c r="A40" i="7"/>
  <c r="A40" i="9"/>
  <c r="A40" i="6"/>
  <c r="A40" i="5"/>
  <c r="A40" i="4"/>
  <c r="A45" i="10"/>
  <c r="A45" i="8"/>
  <c r="A45" i="7"/>
  <c r="A45" i="9"/>
  <c r="A45" i="6"/>
  <c r="A45" i="5"/>
  <c r="A45" i="4"/>
  <c r="A49" i="10"/>
  <c r="A49" i="8"/>
  <c r="A49" i="7"/>
  <c r="A49" i="9"/>
  <c r="A49" i="6"/>
  <c r="A49" i="5"/>
  <c r="A49" i="4"/>
  <c r="A55" i="10"/>
  <c r="A55" i="9"/>
  <c r="A55" i="8"/>
  <c r="A55" i="6"/>
  <c r="A55" i="5"/>
  <c r="A55" i="7"/>
  <c r="A55" i="4"/>
  <c r="A76" i="10"/>
  <c r="A76" i="9"/>
  <c r="A76" i="8"/>
  <c r="A76" i="7"/>
  <c r="A76" i="4"/>
  <c r="A76" i="6"/>
  <c r="A76" i="5"/>
  <c r="F35" i="4"/>
  <c r="F36" i="4"/>
  <c r="BH57" i="2" a="1"/>
  <c r="BH57" i="2" s="1"/>
  <c r="BF57" i="2" a="1"/>
  <c r="BF57" i="2" s="1"/>
  <c r="BD57" i="2" a="1"/>
  <c r="BD57" i="2" s="1"/>
  <c r="BB57" i="2" a="1"/>
  <c r="BB57" i="2" s="1"/>
  <c r="AZ57" i="2" a="1"/>
  <c r="AZ57" i="2" s="1"/>
  <c r="AX57" i="2" a="1"/>
  <c r="AX57" i="2" s="1"/>
  <c r="AV57" i="2" a="1"/>
  <c r="AV57" i="2" s="1"/>
  <c r="AT57" i="2" a="1"/>
  <c r="AT57" i="2" s="1"/>
  <c r="AR57" i="2" a="1"/>
  <c r="AR57" i="2" s="1"/>
  <c r="AP57" i="2" a="1"/>
  <c r="AP57" i="2" s="1"/>
  <c r="AN57" i="2" a="1"/>
  <c r="AN57" i="2" s="1"/>
  <c r="AL57" i="2" a="1"/>
  <c r="AL57" i="2" s="1"/>
  <c r="AJ57" i="2" a="1"/>
  <c r="AJ57" i="2" s="1"/>
  <c r="AH57" i="2" a="1"/>
  <c r="AH57" i="2" s="1"/>
  <c r="AF57" i="2" a="1"/>
  <c r="AF57" i="2" s="1"/>
  <c r="AD57" i="2" a="1"/>
  <c r="AD57" i="2" s="1"/>
  <c r="AB57" i="2" a="1"/>
  <c r="AB57" i="2" s="1"/>
  <c r="Z57" i="2" a="1"/>
  <c r="Z57" i="2" s="1"/>
  <c r="X57" i="2" a="1"/>
  <c r="X57" i="2" s="1"/>
  <c r="V57" i="2" a="1"/>
  <c r="V57" i="2" s="1"/>
  <c r="T57" i="2" a="1"/>
  <c r="T57" i="2" s="1"/>
  <c r="R57" i="2" a="1"/>
  <c r="R57" i="2" s="1"/>
  <c r="P57" i="2" a="1"/>
  <c r="P57" i="2" s="1"/>
  <c r="N57" i="2" a="1"/>
  <c r="N57" i="2" s="1"/>
  <c r="L57" i="2" a="1"/>
  <c r="L57" i="2" s="1"/>
  <c r="J57" i="2" a="1"/>
  <c r="J57" i="2" s="1"/>
  <c r="H57" i="2" a="1"/>
  <c r="H57" i="2" s="1"/>
  <c r="F57" i="2" a="1"/>
  <c r="F57" i="2" s="1"/>
  <c r="D57" i="2" a="1"/>
  <c r="D57" i="2" s="1"/>
  <c r="B57" i="2" a="1"/>
  <c r="B57" i="2" s="1"/>
  <c r="I57" i="2" a="1"/>
  <c r="I57" i="2" s="1"/>
  <c r="Q57" i="2" a="1"/>
  <c r="Q57" i="2" s="1"/>
  <c r="Y57" i="2" a="1"/>
  <c r="Y57" i="2" s="1"/>
  <c r="AG57" i="2" a="1"/>
  <c r="AG57" i="2" s="1"/>
  <c r="AO57" i="2" a="1"/>
  <c r="AO57" i="2" s="1"/>
  <c r="AW57" i="2" a="1"/>
  <c r="AW57" i="2" s="1"/>
  <c r="BE57" i="2" a="1"/>
  <c r="BE57" i="2" s="1"/>
  <c r="A8" i="10"/>
  <c r="A8" i="8"/>
  <c r="A8" i="9"/>
  <c r="A8" i="5"/>
  <c r="A8" i="4"/>
  <c r="A8" i="6"/>
  <c r="A8" i="7"/>
  <c r="A13" i="10"/>
  <c r="A13" i="8"/>
  <c r="A13" i="9"/>
  <c r="A13" i="7"/>
  <c r="A13" i="6"/>
  <c r="A13" i="5"/>
  <c r="A13" i="4"/>
  <c r="A17" i="10"/>
  <c r="A17" i="9"/>
  <c r="A17" i="8"/>
  <c r="A17" i="6"/>
  <c r="A17" i="7"/>
  <c r="A17" i="5"/>
  <c r="A17" i="4"/>
  <c r="A22" i="10"/>
  <c r="A22" i="8"/>
  <c r="A22" i="9"/>
  <c r="A22" i="7"/>
  <c r="A22" i="6"/>
  <c r="A22" i="5"/>
  <c r="A22" i="4"/>
  <c r="E34" i="4"/>
  <c r="F7" i="5"/>
  <c r="E10" i="5"/>
  <c r="E6" i="5" s="1"/>
  <c r="G81" i="8"/>
  <c r="G83" i="8" s="1"/>
  <c r="G34" i="8"/>
  <c r="G42" i="8" s="1"/>
  <c r="G33" i="8" s="1"/>
  <c r="BG59" i="2" a="1"/>
  <c r="BG59" i="2" s="1"/>
  <c r="E26" i="10"/>
  <c r="D26" i="10"/>
  <c r="F26" i="10"/>
  <c r="F26" i="8"/>
  <c r="F26" i="9"/>
  <c r="D26" i="6"/>
  <c r="F26" i="6"/>
  <c r="F26" i="4"/>
  <c r="D26" i="7"/>
  <c r="G26" i="5"/>
  <c r="E26" i="4"/>
  <c r="F26" i="5"/>
  <c r="D26" i="5"/>
  <c r="D26" i="8"/>
  <c r="A59" i="10"/>
  <c r="A59" i="9"/>
  <c r="A59" i="8"/>
  <c r="A59" i="7"/>
  <c r="A59" i="6"/>
  <c r="A59" i="5"/>
  <c r="A59" i="4"/>
  <c r="A80" i="10"/>
  <c r="A80" i="9"/>
  <c r="A80" i="8"/>
  <c r="A80" i="7"/>
  <c r="A80" i="4"/>
  <c r="A80" i="6"/>
  <c r="A80" i="5"/>
  <c r="D40" i="4"/>
  <c r="D41" i="4"/>
  <c r="D37" i="4"/>
  <c r="D38" i="4"/>
  <c r="D39" i="4"/>
  <c r="F26" i="7"/>
  <c r="H54" i="2" a="1"/>
  <c r="H54" i="2" s="1"/>
  <c r="J54" i="2" a="1"/>
  <c r="J54" i="2" s="1"/>
  <c r="L54" i="2" a="1"/>
  <c r="L54" i="2" s="1"/>
  <c r="N54" i="2" a="1"/>
  <c r="N54" i="2" s="1"/>
  <c r="P54" i="2" a="1"/>
  <c r="P54" i="2" s="1"/>
  <c r="R54" i="2" a="1"/>
  <c r="R54" i="2" s="1"/>
  <c r="T54" i="2" a="1"/>
  <c r="T54" i="2" s="1"/>
  <c r="V54" i="2" a="1"/>
  <c r="V54" i="2" s="1"/>
  <c r="X54" i="2" a="1"/>
  <c r="X54" i="2" s="1"/>
  <c r="Z54" i="2" a="1"/>
  <c r="Z54" i="2" s="1"/>
  <c r="AB54" i="2" a="1"/>
  <c r="AB54" i="2" s="1"/>
  <c r="AD54" i="2" a="1"/>
  <c r="AD54" i="2" s="1"/>
  <c r="AF54" i="2" a="1"/>
  <c r="AF54" i="2" s="1"/>
  <c r="AH54" i="2" a="1"/>
  <c r="AH54" i="2" s="1"/>
  <c r="AJ54" i="2" a="1"/>
  <c r="AJ54" i="2" s="1"/>
  <c r="AL54" i="2" a="1"/>
  <c r="AL54" i="2" s="1"/>
  <c r="AN54" i="2" a="1"/>
  <c r="AN54" i="2" s="1"/>
  <c r="AP54" i="2" a="1"/>
  <c r="AP54" i="2" s="1"/>
  <c r="AR54" i="2" a="1"/>
  <c r="AR54" i="2" s="1"/>
  <c r="AT54" i="2" a="1"/>
  <c r="AT54" i="2" s="1"/>
  <c r="AV54" i="2" a="1"/>
  <c r="AV54" i="2" s="1"/>
  <c r="AX54" i="2" a="1"/>
  <c r="AX54" i="2" s="1"/>
  <c r="AZ54" i="2" a="1"/>
  <c r="AZ54" i="2" s="1"/>
  <c r="BB54" i="2" a="1"/>
  <c r="BB54" i="2" s="1"/>
  <c r="BD54" i="2" a="1"/>
  <c r="BD54" i="2" s="1"/>
  <c r="BF54" i="2" a="1"/>
  <c r="BF54" i="2" s="1"/>
  <c r="BH54" i="2" a="1"/>
  <c r="BH54" i="2" s="1"/>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BG56" i="2" a="1"/>
  <c r="BG56" i="2" s="1"/>
  <c r="B58" i="2" a="1"/>
  <c r="B58" i="2" s="1"/>
  <c r="D58" i="2" a="1"/>
  <c r="D58" i="2" s="1"/>
  <c r="F58" i="2" a="1"/>
  <c r="F58" i="2" s="1"/>
  <c r="H58" i="2" a="1"/>
  <c r="H58" i="2" s="1"/>
  <c r="J58" i="2" a="1"/>
  <c r="J58" i="2" s="1"/>
  <c r="L58" i="2" a="1"/>
  <c r="L58" i="2" s="1"/>
  <c r="N58" i="2" a="1"/>
  <c r="N58" i="2" s="1"/>
  <c r="P58" i="2" a="1"/>
  <c r="P58" i="2" s="1"/>
  <c r="R58" i="2" a="1"/>
  <c r="R58" i="2" s="1"/>
  <c r="T58" i="2" a="1"/>
  <c r="T58" i="2" s="1"/>
  <c r="V58" i="2" a="1"/>
  <c r="V58" i="2" s="1"/>
  <c r="X58" i="2" a="1"/>
  <c r="X58" i="2" s="1"/>
  <c r="Z58" i="2" a="1"/>
  <c r="Z58" i="2" s="1"/>
  <c r="AB58" i="2" a="1"/>
  <c r="AB58" i="2" s="1"/>
  <c r="AD58" i="2" a="1"/>
  <c r="AD58" i="2" s="1"/>
  <c r="AF58" i="2" a="1"/>
  <c r="AF58" i="2" s="1"/>
  <c r="AH58" i="2" a="1"/>
  <c r="AH58" i="2" s="1"/>
  <c r="AJ58" i="2" a="1"/>
  <c r="AJ58" i="2" s="1"/>
  <c r="AL58" i="2" a="1"/>
  <c r="AL58" i="2" s="1"/>
  <c r="AN58" i="2" a="1"/>
  <c r="AN58" i="2" s="1"/>
  <c r="AP58" i="2" a="1"/>
  <c r="AP58" i="2" s="1"/>
  <c r="AR58" i="2" a="1"/>
  <c r="AR58" i="2" s="1"/>
  <c r="AT58" i="2" a="1"/>
  <c r="AT58" i="2" s="1"/>
  <c r="AV58" i="2" a="1"/>
  <c r="AV58" i="2" s="1"/>
  <c r="AX58" i="2" a="1"/>
  <c r="AX58" i="2" s="1"/>
  <c r="AZ58" i="2" a="1"/>
  <c r="AZ58" i="2" s="1"/>
  <c r="BB58" i="2" a="1"/>
  <c r="BB58" i="2" s="1"/>
  <c r="BD58" i="2" a="1"/>
  <c r="BD58" i="2" s="1"/>
  <c r="BF58" i="2" a="1"/>
  <c r="BF58" i="2" s="1"/>
  <c r="BH58" i="2" a="1"/>
  <c r="BH58" i="2" s="1"/>
  <c r="A2" i="9"/>
  <c r="A2" i="8"/>
  <c r="A2" i="10"/>
  <c r="A2" i="7"/>
  <c r="A2" i="6"/>
  <c r="A9" i="10"/>
  <c r="A9" i="8"/>
  <c r="A9" i="9"/>
  <c r="A9" i="7"/>
  <c r="A9" i="6"/>
  <c r="A9" i="5"/>
  <c r="A9" i="4"/>
  <c r="J9" i="3"/>
  <c r="G11" i="1" s="1"/>
  <c r="F8" i="2" s="1" a="1"/>
  <c r="F8" i="2" s="1"/>
  <c r="A14" i="10"/>
  <c r="A14" i="8"/>
  <c r="A14" i="9"/>
  <c r="A14" i="7"/>
  <c r="A14" i="6"/>
  <c r="A18" i="10"/>
  <c r="A18" i="8"/>
  <c r="A18" i="7"/>
  <c r="A18" i="9"/>
  <c r="A18" i="6"/>
  <c r="A23" i="10"/>
  <c r="A23" i="8"/>
  <c r="A23" i="7"/>
  <c r="A23" i="9"/>
  <c r="A23" i="6"/>
  <c r="A28" i="10"/>
  <c r="A28" i="8"/>
  <c r="A28" i="7"/>
  <c r="A28" i="9"/>
  <c r="A28" i="6"/>
  <c r="A28" i="5"/>
  <c r="J28" i="3"/>
  <c r="W11" i="1" s="1"/>
  <c r="V8" i="2" s="1" a="1"/>
  <c r="V8" i="2" s="1"/>
  <c r="A37" i="10"/>
  <c r="A37" i="9"/>
  <c r="A37" i="8"/>
  <c r="A37" i="4"/>
  <c r="A37" i="6"/>
  <c r="A37" i="7"/>
  <c r="A41" i="10"/>
  <c r="A41" i="9"/>
  <c r="A41" i="8"/>
  <c r="A41" i="7"/>
  <c r="A41" i="4"/>
  <c r="A41" i="6"/>
  <c r="A41" i="5"/>
  <c r="A46" i="10"/>
  <c r="A46" i="9"/>
  <c r="A46" i="8"/>
  <c r="A46" i="6"/>
  <c r="A46" i="5"/>
  <c r="A46" i="4"/>
  <c r="A46" i="7"/>
  <c r="J46" i="3"/>
  <c r="AN11" i="1" s="1"/>
  <c r="AL8" i="2" s="1" a="1"/>
  <c r="AL8" i="2" s="1"/>
  <c r="A50" i="10"/>
  <c r="A50" i="9"/>
  <c r="A50" i="8"/>
  <c r="A50" i="7"/>
  <c r="A50" i="4"/>
  <c r="A50" i="6"/>
  <c r="A50" i="5"/>
  <c r="J50" i="3"/>
  <c r="AR11" i="1" s="1"/>
  <c r="AP8" i="2" s="1" a="1"/>
  <c r="AP8" i="2" s="1"/>
  <c r="A58" i="10"/>
  <c r="A58" i="9"/>
  <c r="A58" i="6"/>
  <c r="A58" i="5"/>
  <c r="A58" i="4"/>
  <c r="A58" i="7"/>
  <c r="J60" i="3"/>
  <c r="BA11" i="1" s="1"/>
  <c r="AX8" i="2" s="1" a="1"/>
  <c r="AX8" i="2" s="1"/>
  <c r="A62" i="10"/>
  <c r="A62" i="9"/>
  <c r="A62" i="8"/>
  <c r="A62" i="6"/>
  <c r="A62" i="5"/>
  <c r="A62" i="7"/>
  <c r="A62" i="4"/>
  <c r="A79" i="10"/>
  <c r="A79" i="8"/>
  <c r="A79" i="7"/>
  <c r="A79" i="9"/>
  <c r="A79" i="6"/>
  <c r="A79" i="5"/>
  <c r="E10" i="4"/>
  <c r="E6" i="4" s="1"/>
  <c r="C2" i="4"/>
  <c r="A18" i="4"/>
  <c r="F43" i="4"/>
  <c r="K52" i="4"/>
  <c r="A37" i="5"/>
  <c r="G81" i="7"/>
  <c r="G83" i="7" s="1"/>
  <c r="G34" i="7"/>
  <c r="G42" i="7" s="1"/>
  <c r="G33" i="7" s="1"/>
  <c r="C55" i="2" a="1"/>
  <c r="C55" i="2" s="1"/>
  <c r="E55" i="2" a="1"/>
  <c r="E55" i="2" s="1"/>
  <c r="G55" i="2" a="1"/>
  <c r="G55" i="2" s="1"/>
  <c r="I55" i="2" a="1"/>
  <c r="I55" i="2" s="1"/>
  <c r="K55" i="2" a="1"/>
  <c r="K55" i="2" s="1"/>
  <c r="M55" i="2" a="1"/>
  <c r="M55" i="2" s="1"/>
  <c r="O55" i="2" a="1"/>
  <c r="O55" i="2" s="1"/>
  <c r="Q55" i="2" a="1"/>
  <c r="Q55" i="2" s="1"/>
  <c r="S55" i="2" a="1"/>
  <c r="S55" i="2" s="1"/>
  <c r="U55" i="2" a="1"/>
  <c r="U55" i="2" s="1"/>
  <c r="W55" i="2" a="1"/>
  <c r="W55" i="2" s="1"/>
  <c r="Y55" i="2" a="1"/>
  <c r="Y55" i="2" s="1"/>
  <c r="AA55" i="2" a="1"/>
  <c r="AA55" i="2" s="1"/>
  <c r="AC55" i="2" a="1"/>
  <c r="AC55" i="2" s="1"/>
  <c r="AE55" i="2" a="1"/>
  <c r="AE55" i="2" s="1"/>
  <c r="AG55" i="2" a="1"/>
  <c r="AG55" i="2" s="1"/>
  <c r="AI55" i="2" a="1"/>
  <c r="AI55" i="2" s="1"/>
  <c r="AK55" i="2" a="1"/>
  <c r="AK55" i="2" s="1"/>
  <c r="AM55" i="2" a="1"/>
  <c r="AM55" i="2" s="1"/>
  <c r="AO55" i="2" a="1"/>
  <c r="AO55" i="2" s="1"/>
  <c r="AQ55" i="2" a="1"/>
  <c r="AQ55" i="2" s="1"/>
  <c r="AS55" i="2" a="1"/>
  <c r="AS55" i="2" s="1"/>
  <c r="AU55" i="2" a="1"/>
  <c r="AU55" i="2" s="1"/>
  <c r="AW55" i="2" a="1"/>
  <c r="AW55" i="2" s="1"/>
  <c r="AY55" i="2" a="1"/>
  <c r="AY55" i="2" s="1"/>
  <c r="BA55" i="2" a="1"/>
  <c r="BA55" i="2" s="1"/>
  <c r="BC55" i="2" a="1"/>
  <c r="BC55" i="2" s="1"/>
  <c r="BE55" i="2" a="1"/>
  <c r="BE55" i="2" s="1"/>
  <c r="C59" i="2" a="1"/>
  <c r="C59" i="2" s="1"/>
  <c r="E59" i="2" a="1"/>
  <c r="E59" i="2" s="1"/>
  <c r="G59" i="2" a="1"/>
  <c r="G59" i="2" s="1"/>
  <c r="I59" i="2" a="1"/>
  <c r="I59" i="2" s="1"/>
  <c r="K59" i="2" a="1"/>
  <c r="K59" i="2" s="1"/>
  <c r="M59" i="2" a="1"/>
  <c r="M59" i="2" s="1"/>
  <c r="O59" i="2" a="1"/>
  <c r="O59" i="2" s="1"/>
  <c r="Q59" i="2" a="1"/>
  <c r="Q59" i="2" s="1"/>
  <c r="S59" i="2" a="1"/>
  <c r="S59" i="2" s="1"/>
  <c r="U59" i="2" a="1"/>
  <c r="U59" i="2" s="1"/>
  <c r="W59" i="2" a="1"/>
  <c r="W59" i="2" s="1"/>
  <c r="Y59" i="2" a="1"/>
  <c r="Y59" i="2" s="1"/>
  <c r="AA59" i="2" a="1"/>
  <c r="AA59" i="2" s="1"/>
  <c r="AC59" i="2" a="1"/>
  <c r="AC59" i="2" s="1"/>
  <c r="AE59" i="2" a="1"/>
  <c r="AE59" i="2" s="1"/>
  <c r="AG59" i="2" a="1"/>
  <c r="AG59" i="2" s="1"/>
  <c r="AI59" i="2" a="1"/>
  <c r="AI59" i="2" s="1"/>
  <c r="AK59" i="2" a="1"/>
  <c r="AK59" i="2" s="1"/>
  <c r="AM59" i="2" a="1"/>
  <c r="AM59" i="2" s="1"/>
  <c r="AO59" i="2" a="1"/>
  <c r="AO59" i="2" s="1"/>
  <c r="AQ59" i="2" a="1"/>
  <c r="AQ59" i="2" s="1"/>
  <c r="AS59" i="2" a="1"/>
  <c r="AS59" i="2" s="1"/>
  <c r="AU59" i="2" a="1"/>
  <c r="AU59" i="2" s="1"/>
  <c r="AW59" i="2" a="1"/>
  <c r="AW59" i="2" s="1"/>
  <c r="AY59" i="2" a="1"/>
  <c r="AY59" i="2" s="1"/>
  <c r="BA59" i="2" a="1"/>
  <c r="BA59" i="2" s="1"/>
  <c r="BC59" i="2" a="1"/>
  <c r="BC59" i="2" s="1"/>
  <c r="BE59" i="2" a="1"/>
  <c r="BE59" i="2" s="1"/>
  <c r="A15" i="10"/>
  <c r="A15" i="9"/>
  <c r="A15" i="8"/>
  <c r="A15" i="5"/>
  <c r="A15" i="4"/>
  <c r="A15" i="7"/>
  <c r="A24" i="10"/>
  <c r="A24" i="9"/>
  <c r="A24" i="8"/>
  <c r="A24" i="4"/>
  <c r="A24" i="5"/>
  <c r="A29" i="10"/>
  <c r="A29" i="9"/>
  <c r="A29" i="8"/>
  <c r="A29" i="5"/>
  <c r="A29" i="4"/>
  <c r="A29" i="6"/>
  <c r="A35" i="10"/>
  <c r="A35" i="9"/>
  <c r="A35" i="8"/>
  <c r="A35" i="6"/>
  <c r="A35" i="7"/>
  <c r="A35" i="4"/>
  <c r="A38" i="10"/>
  <c r="A38" i="9"/>
  <c r="A38" i="8"/>
  <c r="A38" i="6"/>
  <c r="A38" i="5"/>
  <c r="A38" i="7"/>
  <c r="A38" i="4"/>
  <c r="A43" i="10"/>
  <c r="A43" i="9"/>
  <c r="A43" i="8"/>
  <c r="A43" i="6"/>
  <c r="A43" i="5"/>
  <c r="A43" i="7"/>
  <c r="A43" i="4"/>
  <c r="A47" i="10"/>
  <c r="A47" i="9"/>
  <c r="A47" i="8"/>
  <c r="A47" i="6"/>
  <c r="A47" i="5"/>
  <c r="A47" i="7"/>
  <c r="A47" i="4"/>
  <c r="A51" i="10"/>
  <c r="A51" i="9"/>
  <c r="A51" i="7"/>
  <c r="A51" i="6"/>
  <c r="A51" i="5"/>
  <c r="A51" i="4"/>
  <c r="A51" i="8"/>
  <c r="F10" i="4"/>
  <c r="F6" i="4" s="1"/>
  <c r="J43" i="4"/>
  <c r="D81" i="4"/>
  <c r="D83" i="4" s="1"/>
  <c r="D34" i="4"/>
  <c r="G19" i="5"/>
  <c r="G11" i="5" s="1"/>
  <c r="C2" i="5"/>
  <c r="A18" i="5"/>
  <c r="E20" i="5"/>
  <c r="A35" i="5"/>
  <c r="G6" i="6"/>
  <c r="A15" i="6"/>
  <c r="J52" i="7"/>
  <c r="D43" i="7"/>
  <c r="F11" i="9"/>
  <c r="C54" i="2" a="1"/>
  <c r="C54" i="2" s="1"/>
  <c r="E54" i="2" a="1"/>
  <c r="E54" i="2" s="1"/>
  <c r="G54" i="2" a="1"/>
  <c r="G54" i="2" s="1"/>
  <c r="I54" i="2" a="1"/>
  <c r="I54" i="2" s="1"/>
  <c r="K54" i="2" a="1"/>
  <c r="K54" i="2" s="1"/>
  <c r="M54" i="2" a="1"/>
  <c r="M54" i="2" s="1"/>
  <c r="O54" i="2" a="1"/>
  <c r="O54" i="2" s="1"/>
  <c r="Q54" i="2" a="1"/>
  <c r="Q54" i="2" s="1"/>
  <c r="S54" i="2" a="1"/>
  <c r="S54" i="2" s="1"/>
  <c r="U54" i="2" a="1"/>
  <c r="U54" i="2" s="1"/>
  <c r="W54" i="2" a="1"/>
  <c r="W54" i="2" s="1"/>
  <c r="Y54" i="2" a="1"/>
  <c r="Y54" i="2" s="1"/>
  <c r="AA54" i="2" a="1"/>
  <c r="AA54" i="2" s="1"/>
  <c r="AC54" i="2" a="1"/>
  <c r="AC54" i="2" s="1"/>
  <c r="AE54" i="2" a="1"/>
  <c r="AE54" i="2" s="1"/>
  <c r="AG54" i="2" a="1"/>
  <c r="AG54" i="2" s="1"/>
  <c r="AI54" i="2" a="1"/>
  <c r="AI54" i="2" s="1"/>
  <c r="AK54" i="2" a="1"/>
  <c r="AK54" i="2" s="1"/>
  <c r="AM54" i="2" a="1"/>
  <c r="AM54" i="2" s="1"/>
  <c r="AO54" i="2" a="1"/>
  <c r="AO54" i="2" s="1"/>
  <c r="AQ54" i="2" a="1"/>
  <c r="AQ54" i="2" s="1"/>
  <c r="AS54" i="2" a="1"/>
  <c r="AS54" i="2" s="1"/>
  <c r="AU54" i="2" a="1"/>
  <c r="AU54" i="2" s="1"/>
  <c r="AW54" i="2" a="1"/>
  <c r="AW54" i="2" s="1"/>
  <c r="AY54" i="2" a="1"/>
  <c r="AY54" i="2" s="1"/>
  <c r="BA54" i="2" a="1"/>
  <c r="BA54" i="2" s="1"/>
  <c r="BC54" i="2" a="1"/>
  <c r="BC54" i="2" s="1"/>
  <c r="BE54" i="2" a="1"/>
  <c r="BE54" i="2" s="1"/>
  <c r="B56" i="2" a="1"/>
  <c r="B56" i="2" s="1"/>
  <c r="D56" i="2" a="1"/>
  <c r="D56" i="2" s="1"/>
  <c r="F56" i="2" a="1"/>
  <c r="F56" i="2" s="1"/>
  <c r="H56" i="2" a="1"/>
  <c r="H56" i="2" s="1"/>
  <c r="J56" i="2" a="1"/>
  <c r="J56" i="2" s="1"/>
  <c r="L56" i="2" a="1"/>
  <c r="L56" i="2" s="1"/>
  <c r="N56" i="2" a="1"/>
  <c r="N56" i="2" s="1"/>
  <c r="P56" i="2" a="1"/>
  <c r="P56" i="2" s="1"/>
  <c r="R56" i="2" a="1"/>
  <c r="R56" i="2" s="1"/>
  <c r="T56" i="2" a="1"/>
  <c r="T56" i="2" s="1"/>
  <c r="V56" i="2" a="1"/>
  <c r="V56" i="2" s="1"/>
  <c r="X56" i="2" a="1"/>
  <c r="X56" i="2" s="1"/>
  <c r="Z56" i="2" a="1"/>
  <c r="Z56" i="2" s="1"/>
  <c r="AB56" i="2" a="1"/>
  <c r="AB56" i="2" s="1"/>
  <c r="AD56" i="2" a="1"/>
  <c r="AD56" i="2" s="1"/>
  <c r="AF56" i="2" a="1"/>
  <c r="AF56" i="2" s="1"/>
  <c r="AH56" i="2" a="1"/>
  <c r="AH56" i="2" s="1"/>
  <c r="AJ56" i="2" a="1"/>
  <c r="AJ56" i="2" s="1"/>
  <c r="AL56" i="2" a="1"/>
  <c r="AL56" i="2" s="1"/>
  <c r="AN56" i="2" a="1"/>
  <c r="AN56" i="2" s="1"/>
  <c r="AP56" i="2" a="1"/>
  <c r="AP56" i="2" s="1"/>
  <c r="AR56" i="2" a="1"/>
  <c r="AR56" i="2" s="1"/>
  <c r="AT56" i="2" a="1"/>
  <c r="AT56" i="2" s="1"/>
  <c r="AV56" i="2" a="1"/>
  <c r="AV56" i="2" s="1"/>
  <c r="AX56" i="2" a="1"/>
  <c r="AX56" i="2" s="1"/>
  <c r="AZ56" i="2" a="1"/>
  <c r="AZ56" i="2" s="1"/>
  <c r="BB56" i="2" a="1"/>
  <c r="BB56" i="2" s="1"/>
  <c r="BD56" i="2" a="1"/>
  <c r="BD56" i="2" s="1"/>
  <c r="BF56" i="2" a="1"/>
  <c r="BF56" i="2" s="1"/>
  <c r="C58" i="2" a="1"/>
  <c r="C58" i="2" s="1"/>
  <c r="E58" i="2" a="1"/>
  <c r="E58" i="2" s="1"/>
  <c r="G58" i="2" a="1"/>
  <c r="G58" i="2" s="1"/>
  <c r="I58" i="2" a="1"/>
  <c r="I58" i="2" s="1"/>
  <c r="K58" i="2" a="1"/>
  <c r="K58" i="2" s="1"/>
  <c r="M58" i="2" a="1"/>
  <c r="M58" i="2" s="1"/>
  <c r="O58" i="2" a="1"/>
  <c r="O58" i="2" s="1"/>
  <c r="Q58" i="2" a="1"/>
  <c r="Q58" i="2" s="1"/>
  <c r="S58" i="2" a="1"/>
  <c r="S58" i="2" s="1"/>
  <c r="U58" i="2" a="1"/>
  <c r="U58" i="2" s="1"/>
  <c r="W58" i="2" a="1"/>
  <c r="W58" i="2" s="1"/>
  <c r="Y58" i="2" a="1"/>
  <c r="Y58" i="2" s="1"/>
  <c r="AA58" i="2" a="1"/>
  <c r="AA58" i="2" s="1"/>
  <c r="AC58" i="2" a="1"/>
  <c r="AC58" i="2" s="1"/>
  <c r="AE58" i="2" a="1"/>
  <c r="AE58" i="2" s="1"/>
  <c r="AG58" i="2" a="1"/>
  <c r="AG58" i="2" s="1"/>
  <c r="AI58" i="2" a="1"/>
  <c r="AI58" i="2" s="1"/>
  <c r="AK58" i="2" a="1"/>
  <c r="AK58" i="2" s="1"/>
  <c r="AM58" i="2" a="1"/>
  <c r="AM58" i="2" s="1"/>
  <c r="AO58" i="2" a="1"/>
  <c r="AO58" i="2" s="1"/>
  <c r="AQ58" i="2" a="1"/>
  <c r="AQ58" i="2" s="1"/>
  <c r="AS58" i="2" a="1"/>
  <c r="AS58" i="2" s="1"/>
  <c r="AU58" i="2" a="1"/>
  <c r="AU58" i="2" s="1"/>
  <c r="AW58" i="2" a="1"/>
  <c r="AW58" i="2" s="1"/>
  <c r="AY58" i="2" a="1"/>
  <c r="AY58" i="2" s="1"/>
  <c r="BA58" i="2" a="1"/>
  <c r="BA58" i="2" s="1"/>
  <c r="BC58" i="2" a="1"/>
  <c r="BC58" i="2" s="1"/>
  <c r="BE58" i="2" a="1"/>
  <c r="BE58" i="2" s="1"/>
  <c r="G6" i="9"/>
  <c r="D6" i="9"/>
  <c r="D6" i="8"/>
  <c r="F6" i="9"/>
  <c r="E6" i="8"/>
  <c r="D6" i="5"/>
  <c r="A7" i="10"/>
  <c r="A7" i="9"/>
  <c r="A7" i="8"/>
  <c r="A7" i="7"/>
  <c r="A7" i="6"/>
  <c r="A7" i="5"/>
  <c r="A7" i="4"/>
  <c r="E11" i="10"/>
  <c r="G11" i="8"/>
  <c r="D11" i="8"/>
  <c r="E11" i="6"/>
  <c r="A12" i="10"/>
  <c r="A12" i="9"/>
  <c r="A12" i="8"/>
  <c r="A12" i="7"/>
  <c r="A12" i="6"/>
  <c r="A12" i="5"/>
  <c r="A12" i="4"/>
  <c r="A16" i="10"/>
  <c r="A16" i="9"/>
  <c r="A16" i="6"/>
  <c r="A16" i="8"/>
  <c r="A16" i="7"/>
  <c r="A16" i="5"/>
  <c r="A16" i="4"/>
  <c r="D20" i="10"/>
  <c r="G20" i="10"/>
  <c r="F20" i="10"/>
  <c r="E20" i="10"/>
  <c r="D20" i="9"/>
  <c r="F20" i="8"/>
  <c r="F20" i="7"/>
  <c r="E20" i="8"/>
  <c r="F20" i="9"/>
  <c r="E20" i="7"/>
  <c r="D20" i="6"/>
  <c r="D20" i="5"/>
  <c r="E20" i="9"/>
  <c r="G20" i="8"/>
  <c r="D20" i="7"/>
  <c r="G20" i="6"/>
  <c r="D20" i="8"/>
  <c r="F20" i="6"/>
  <c r="E20" i="4"/>
  <c r="G20" i="7"/>
  <c r="F20" i="5"/>
  <c r="D20" i="4"/>
  <c r="A21" i="10"/>
  <c r="A21" i="9"/>
  <c r="A21" i="8"/>
  <c r="A21" i="6"/>
  <c r="A21" i="5"/>
  <c r="A21" i="7"/>
  <c r="A21" i="4"/>
  <c r="A30" i="10"/>
  <c r="A30" i="9"/>
  <c r="A30" i="8"/>
  <c r="A30" i="6"/>
  <c r="A30" i="5"/>
  <c r="A30" i="7"/>
  <c r="A30" i="4"/>
  <c r="A36" i="10"/>
  <c r="A36" i="8"/>
  <c r="A36" i="7"/>
  <c r="A36" i="9"/>
  <c r="A36" i="6"/>
  <c r="A36" i="5"/>
  <c r="A39" i="10"/>
  <c r="A39" i="9"/>
  <c r="A39" i="8"/>
  <c r="A39" i="7"/>
  <c r="A39" i="6"/>
  <c r="A39" i="5"/>
  <c r="A39" i="4"/>
  <c r="A44" i="10"/>
  <c r="A44" i="9"/>
  <c r="A44" i="8"/>
  <c r="A44" i="7"/>
  <c r="A44" i="6"/>
  <c r="A44" i="5"/>
  <c r="A44" i="4"/>
  <c r="A48" i="10"/>
  <c r="A48" i="9"/>
  <c r="A48" i="8"/>
  <c r="A48" i="6"/>
  <c r="A48" i="5"/>
  <c r="A48" i="7"/>
  <c r="A48" i="4"/>
  <c r="A52" i="10"/>
  <c r="A52" i="9"/>
  <c r="A52" i="8"/>
  <c r="A52" i="7"/>
  <c r="A52" i="6"/>
  <c r="A52" i="5"/>
  <c r="A52" i="4"/>
  <c r="A56" i="10"/>
  <c r="A56" i="8"/>
  <c r="A56" i="7"/>
  <c r="A56" i="9"/>
  <c r="A56" i="6"/>
  <c r="A56" i="5"/>
  <c r="J58" i="3"/>
  <c r="AY11" i="1" s="1"/>
  <c r="AV8" i="2" s="1" a="1"/>
  <c r="AV8" i="2" s="1"/>
  <c r="A60" i="10"/>
  <c r="A60" i="8"/>
  <c r="A60" i="7"/>
  <c r="A60" i="9"/>
  <c r="A60" i="6"/>
  <c r="A60" i="5"/>
  <c r="A77" i="10"/>
  <c r="A77" i="9"/>
  <c r="A77" i="8"/>
  <c r="A77" i="7"/>
  <c r="A77" i="6"/>
  <c r="A77" i="5"/>
  <c r="A77" i="4"/>
  <c r="A81" i="10"/>
  <c r="A81" i="9"/>
  <c r="A81" i="8"/>
  <c r="A81" i="7"/>
  <c r="A81" i="6"/>
  <c r="A81" i="5"/>
  <c r="A81" i="4"/>
  <c r="A2" i="4"/>
  <c r="A23" i="4"/>
  <c r="D26" i="4"/>
  <c r="I43" i="4"/>
  <c r="A79" i="4"/>
  <c r="A2" i="5"/>
  <c r="D11" i="5"/>
  <c r="A14" i="5"/>
  <c r="E11" i="5"/>
  <c r="A23" i="5"/>
  <c r="L52" i="5"/>
  <c r="F43" i="5"/>
  <c r="G81" i="5"/>
  <c r="G83" i="5" s="1"/>
  <c r="G34" i="5"/>
  <c r="E20" i="6"/>
  <c r="L52" i="6"/>
  <c r="F43" i="6"/>
  <c r="G81" i="6"/>
  <c r="G83" i="6" s="1"/>
  <c r="G34" i="6"/>
  <c r="A24" i="7"/>
  <c r="E40" i="7"/>
  <c r="E37" i="7"/>
  <c r="E39" i="7"/>
  <c r="E41" i="7"/>
  <c r="E38" i="7"/>
  <c r="A57" i="10"/>
  <c r="A57" i="9"/>
  <c r="A57" i="8"/>
  <c r="A57" i="7"/>
  <c r="A61" i="10"/>
  <c r="A61" i="8"/>
  <c r="A61" i="7"/>
  <c r="A61" i="9"/>
  <c r="A78" i="10"/>
  <c r="A78" i="9"/>
  <c r="A78" i="8"/>
  <c r="A78" i="6"/>
  <c r="A78" i="5"/>
  <c r="A78" i="7"/>
  <c r="A82" i="10"/>
  <c r="A82" i="9"/>
  <c r="A82" i="8"/>
  <c r="A82" i="6"/>
  <c r="A82" i="5"/>
  <c r="A78" i="4"/>
  <c r="A82" i="4"/>
  <c r="D42" i="5"/>
  <c r="D33" i="5" s="1"/>
  <c r="E36" i="5"/>
  <c r="A57" i="5"/>
  <c r="F11" i="6"/>
  <c r="E26" i="6"/>
  <c r="A57" i="6"/>
  <c r="D6" i="7"/>
  <c r="J52" i="8"/>
  <c r="D43" i="8"/>
  <c r="E11" i="9"/>
  <c r="A83" i="10"/>
  <c r="A83" i="8"/>
  <c r="A83" i="7"/>
  <c r="A83" i="6"/>
  <c r="A83" i="5"/>
  <c r="E81" i="5"/>
  <c r="E83" i="5" s="1"/>
  <c r="E34" i="5"/>
  <c r="E42" i="5" s="1"/>
  <c r="E33" i="5" s="1"/>
  <c r="G11" i="6"/>
  <c r="D43" i="6"/>
  <c r="J52" i="6"/>
  <c r="E81" i="6"/>
  <c r="E83" i="6" s="1"/>
  <c r="E34" i="6"/>
  <c r="E35" i="6"/>
  <c r="E36" i="6"/>
  <c r="D11" i="7"/>
  <c r="D34" i="7"/>
  <c r="D42" i="7" s="1"/>
  <c r="D33" i="7" s="1"/>
  <c r="D81" i="7"/>
  <c r="D83" i="7" s="1"/>
  <c r="A82" i="7"/>
  <c r="E40" i="8"/>
  <c r="E37" i="8"/>
  <c r="E39" i="8"/>
  <c r="E41" i="8"/>
  <c r="G20" i="9"/>
  <c r="M52" i="9"/>
  <c r="G43" i="9"/>
  <c r="A57" i="4"/>
  <c r="A61" i="4"/>
  <c r="E26" i="5"/>
  <c r="K43" i="5"/>
  <c r="J43" i="5"/>
  <c r="F79" i="5"/>
  <c r="G40" i="5"/>
  <c r="G41" i="5"/>
  <c r="G37" i="5"/>
  <c r="G38" i="5"/>
  <c r="E6" i="6"/>
  <c r="D6" i="6"/>
  <c r="C2" i="6"/>
  <c r="D11" i="6"/>
  <c r="G26" i="6"/>
  <c r="K43" i="6"/>
  <c r="F79" i="6"/>
  <c r="D81" i="6"/>
  <c r="D83" i="6" s="1"/>
  <c r="D34" i="6"/>
  <c r="G40" i="6"/>
  <c r="G41" i="6"/>
  <c r="G37" i="6"/>
  <c r="G38" i="6"/>
  <c r="G7" i="7"/>
  <c r="G10" i="7" s="1"/>
  <c r="G6" i="7" s="1"/>
  <c r="F10" i="7"/>
  <c r="F6" i="7" s="1"/>
  <c r="C2" i="7"/>
  <c r="F19" i="7"/>
  <c r="F11" i="7" s="1"/>
  <c r="E26" i="7"/>
  <c r="L43" i="7"/>
  <c r="E34" i="7"/>
  <c r="E81" i="7"/>
  <c r="E83" i="7" s="1"/>
  <c r="G8" i="8"/>
  <c r="F10" i="8"/>
  <c r="F6" i="8" s="1"/>
  <c r="E19" i="8"/>
  <c r="E11" i="8" s="1"/>
  <c r="C2" i="8"/>
  <c r="F34" i="8"/>
  <c r="E38" i="8"/>
  <c r="G19" i="9"/>
  <c r="G11" i="9" s="1"/>
  <c r="C2" i="9"/>
  <c r="D41" i="9"/>
  <c r="D37" i="9"/>
  <c r="D40" i="9"/>
  <c r="D38" i="9"/>
  <c r="D39" i="9"/>
  <c r="A83" i="9"/>
  <c r="E10" i="7"/>
  <c r="E6" i="7" s="1"/>
  <c r="K52" i="7"/>
  <c r="F41" i="7"/>
  <c r="F37" i="7"/>
  <c r="G10" i="8"/>
  <c r="G6" i="8" s="1"/>
  <c r="E26" i="8"/>
  <c r="E43" i="8"/>
  <c r="K52" i="8"/>
  <c r="D11" i="9"/>
  <c r="G26" i="9"/>
  <c r="D83" i="9"/>
  <c r="F10" i="6"/>
  <c r="F6" i="6" s="1"/>
  <c r="G26" i="7"/>
  <c r="L43" i="8"/>
  <c r="E34" i="8"/>
  <c r="E81" i="8"/>
  <c r="E83" i="8" s="1"/>
  <c r="D26" i="9"/>
  <c r="D37" i="6"/>
  <c r="E19" i="7"/>
  <c r="E11" i="7" s="1"/>
  <c r="F39" i="7"/>
  <c r="M52" i="7"/>
  <c r="D42" i="8"/>
  <c r="D33" i="8" s="1"/>
  <c r="E6" i="9"/>
  <c r="M43" i="8"/>
  <c r="F41" i="8"/>
  <c r="F37" i="8"/>
  <c r="K43" i="9"/>
  <c r="L43" i="9"/>
  <c r="G26" i="10"/>
  <c r="D43" i="10"/>
  <c r="J52" i="10"/>
  <c r="F81" i="10"/>
  <c r="F83" i="10" s="1"/>
  <c r="F34" i="10"/>
  <c r="G26" i="8"/>
  <c r="E26" i="9"/>
  <c r="G34" i="9"/>
  <c r="G42" i="9" s="1"/>
  <c r="G33" i="9" s="1"/>
  <c r="J43" i="9"/>
  <c r="E81" i="9"/>
  <c r="E83" i="9" s="1"/>
  <c r="E34" i="9"/>
  <c r="E42" i="9" s="1"/>
  <c r="E33" i="9" s="1"/>
  <c r="G7" i="10"/>
  <c r="G10" i="10" s="1"/>
  <c r="G6" i="10" s="1"/>
  <c r="F10" i="10"/>
  <c r="F6" i="10" s="1"/>
  <c r="D6" i="10"/>
  <c r="C79" i="10"/>
  <c r="B79" i="10" s="1"/>
  <c r="J66" i="3" s="1"/>
  <c r="BG11" i="1" s="1"/>
  <c r="BD8" i="2" s="1" a="1"/>
  <c r="BD8" i="2" s="1"/>
  <c r="C60" i="10"/>
  <c r="B60" i="10" s="1"/>
  <c r="C56" i="10"/>
  <c r="B56" i="10" s="1"/>
  <c r="J56" i="3" s="1"/>
  <c r="AW11" i="1" s="1"/>
  <c r="AT8" i="2" s="1" a="1"/>
  <c r="AT8" i="2" s="1"/>
  <c r="B52" i="10"/>
  <c r="J52" i="3" s="1"/>
  <c r="AT11" i="1" s="1"/>
  <c r="AR8" i="2" s="1" a="1"/>
  <c r="AR8" i="2" s="1"/>
  <c r="B48" i="10"/>
  <c r="J48" i="3" s="1"/>
  <c r="AP11" i="1" s="1"/>
  <c r="AN8" i="2" s="1" a="1"/>
  <c r="AN8" i="2" s="1"/>
  <c r="B44" i="10"/>
  <c r="J44" i="3" s="1"/>
  <c r="AL11" i="1" s="1"/>
  <c r="AJ8" i="2" s="1" a="1"/>
  <c r="AJ8" i="2" s="1"/>
  <c r="C40" i="10"/>
  <c r="B40" i="10" s="1"/>
  <c r="J40" i="3" s="1"/>
  <c r="AH11" i="1" s="1"/>
  <c r="AG8" i="2" s="1" a="1"/>
  <c r="AG8" i="2" s="1"/>
  <c r="C36" i="10"/>
  <c r="B36" i="10" s="1"/>
  <c r="J35" i="3" s="1"/>
  <c r="AC11" i="1" s="1"/>
  <c r="AB8" i="2" s="1" a="1"/>
  <c r="AB8" i="2" s="1"/>
  <c r="C28" i="10"/>
  <c r="B28" i="10" s="1"/>
  <c r="C23" i="10"/>
  <c r="B23" i="10" s="1"/>
  <c r="J23" i="3" s="1"/>
  <c r="S11" i="1" s="1"/>
  <c r="R8" i="2" s="1" a="1"/>
  <c r="R8" i="2" s="1"/>
  <c r="C18" i="10"/>
  <c r="B18" i="10" s="1"/>
  <c r="J18" i="3" s="1"/>
  <c r="O11" i="1" s="1"/>
  <c r="N8" i="2" s="1" a="1"/>
  <c r="N8" i="2" s="1"/>
  <c r="C14" i="10"/>
  <c r="B14" i="10" s="1"/>
  <c r="J14" i="3" s="1"/>
  <c r="K11" i="1" s="1"/>
  <c r="J8" i="2" s="1" a="1"/>
  <c r="J8" i="2" s="1"/>
  <c r="C80" i="10"/>
  <c r="B80" i="10" s="1"/>
  <c r="J67" i="3" s="1"/>
  <c r="BH11" i="1" s="1"/>
  <c r="BE8" i="2" s="1" a="1"/>
  <c r="BE8" i="2" s="1"/>
  <c r="C76" i="10"/>
  <c r="B76" i="10" s="1"/>
  <c r="J63" i="3" s="1"/>
  <c r="BD11" i="1" s="1"/>
  <c r="BA8" i="2" s="1" a="1"/>
  <c r="BA8" i="2" s="1"/>
  <c r="C61" i="10"/>
  <c r="B61" i="10" s="1"/>
  <c r="J61" i="3" s="1"/>
  <c r="BB11" i="1" s="1"/>
  <c r="AY8" i="2" s="1" a="1"/>
  <c r="AY8" i="2" s="1"/>
  <c r="C57" i="10"/>
  <c r="B57" i="10" s="1"/>
  <c r="J57" i="3" s="1"/>
  <c r="AX11" i="1" s="1"/>
  <c r="AU8" i="2" s="1" a="1"/>
  <c r="AU8" i="2" s="1"/>
  <c r="B49" i="10"/>
  <c r="J49" i="3" s="1"/>
  <c r="AQ11" i="1" s="1"/>
  <c r="AO8" i="2" s="1" a="1"/>
  <c r="AO8" i="2" s="1"/>
  <c r="B45" i="10"/>
  <c r="J45" i="3" s="1"/>
  <c r="AM11" i="1" s="1"/>
  <c r="AK8" i="2" s="1" a="1"/>
  <c r="AK8" i="2" s="1"/>
  <c r="C41" i="10"/>
  <c r="B41" i="10" s="1"/>
  <c r="J41" i="3" s="1"/>
  <c r="AI11" i="1" s="1"/>
  <c r="AH8" i="2" s="1" a="1"/>
  <c r="AH8" i="2" s="1"/>
  <c r="C37" i="10"/>
  <c r="B37" i="10" s="1"/>
  <c r="J37" i="3" s="1"/>
  <c r="AE11" i="1" s="1"/>
  <c r="AD8" i="2" s="1" a="1"/>
  <c r="AD8" i="2" s="1"/>
  <c r="C29" i="10"/>
  <c r="B29" i="10" s="1"/>
  <c r="J29" i="3" s="1"/>
  <c r="X11" i="1" s="1"/>
  <c r="W8" i="2" s="1" a="1"/>
  <c r="W8" i="2" s="1"/>
  <c r="C24" i="10"/>
  <c r="B24" i="10" s="1"/>
  <c r="J24" i="3" s="1"/>
  <c r="T11" i="1" s="1"/>
  <c r="S8" i="2" s="1" a="1"/>
  <c r="S8" i="2" s="1"/>
  <c r="C15" i="10"/>
  <c r="B15" i="10" s="1"/>
  <c r="J15" i="3" s="1"/>
  <c r="L11" i="1" s="1"/>
  <c r="K8" i="2" s="1" a="1"/>
  <c r="K8" i="2" s="1"/>
  <c r="C8" i="10"/>
  <c r="B8" i="10" s="1"/>
  <c r="J8" i="3" s="1"/>
  <c r="F11" i="1" s="1"/>
  <c r="E8" i="2" s="1" a="1"/>
  <c r="E8" i="2" s="1"/>
  <c r="C77" i="10"/>
  <c r="B77" i="10" s="1"/>
  <c r="J64" i="3" s="1"/>
  <c r="BE11" i="1" s="1"/>
  <c r="BB8" i="2" s="1" a="1"/>
  <c r="BB8" i="2" s="1"/>
  <c r="C62" i="10"/>
  <c r="B62" i="10" s="1"/>
  <c r="J62" i="3" s="1"/>
  <c r="BC11" i="1" s="1"/>
  <c r="AZ8" i="2" s="1" a="1"/>
  <c r="AZ8" i="2" s="1"/>
  <c r="C58" i="10"/>
  <c r="B58" i="10" s="1"/>
  <c r="B50" i="10"/>
  <c r="B46" i="10"/>
  <c r="C30" i="10"/>
  <c r="B30" i="10" s="1"/>
  <c r="J30" i="3" s="1"/>
  <c r="Y11" i="1" s="1"/>
  <c r="X8" i="2" s="1" a="1"/>
  <c r="X8" i="2" s="1"/>
  <c r="C21" i="10"/>
  <c r="B21" i="10" s="1"/>
  <c r="C16" i="10"/>
  <c r="B16" i="10" s="1"/>
  <c r="J16" i="3" s="1"/>
  <c r="M11" i="1" s="1"/>
  <c r="L8" i="2" s="1" a="1"/>
  <c r="L8" i="2" s="1"/>
  <c r="C82" i="10"/>
  <c r="B82" i="10" s="1"/>
  <c r="J69" i="3" s="1"/>
  <c r="BJ11" i="1" s="1"/>
  <c r="BG8" i="2" s="1" a="1"/>
  <c r="BG8" i="2" s="1"/>
  <c r="C78" i="10"/>
  <c r="B78" i="10" s="1"/>
  <c r="J65" i="3" s="1"/>
  <c r="BF11" i="1" s="1"/>
  <c r="BC8" i="2" s="1" a="1"/>
  <c r="BC8" i="2" s="1"/>
  <c r="C59" i="10"/>
  <c r="B59" i="10" s="1"/>
  <c r="J59" i="3" s="1"/>
  <c r="AZ11" i="1" s="1"/>
  <c r="AW8" i="2" s="1" a="1"/>
  <c r="AW8" i="2" s="1"/>
  <c r="C55" i="10"/>
  <c r="B55" i="10" s="1"/>
  <c r="J55" i="3" s="1"/>
  <c r="AV11" i="1" s="1"/>
  <c r="AS8" i="2" s="1" a="1"/>
  <c r="AS8" i="2" s="1"/>
  <c r="B51" i="10"/>
  <c r="J51" i="3" s="1"/>
  <c r="AS11" i="1" s="1"/>
  <c r="AQ8" i="2" s="1" a="1"/>
  <c r="AQ8" i="2" s="1"/>
  <c r="B47" i="10"/>
  <c r="J47" i="3" s="1"/>
  <c r="AO11" i="1" s="1"/>
  <c r="AM8" i="2" s="1" a="1"/>
  <c r="AM8" i="2" s="1"/>
  <c r="C39" i="10"/>
  <c r="B39" i="10" s="1"/>
  <c r="J39" i="3" s="1"/>
  <c r="AG11" i="1" s="1"/>
  <c r="AF8" i="2" s="1" a="1"/>
  <c r="AF8" i="2" s="1"/>
  <c r="C35" i="10"/>
  <c r="B35" i="10" s="1"/>
  <c r="J34" i="3" s="1"/>
  <c r="AB11" i="1" s="1"/>
  <c r="AA8" i="2" s="1" a="1"/>
  <c r="AA8" i="2" s="1"/>
  <c r="C31" i="10"/>
  <c r="B31" i="10" s="1"/>
  <c r="J31" i="3" s="1"/>
  <c r="Z11" i="1" s="1"/>
  <c r="Y8" i="2" s="1" a="1"/>
  <c r="Y8" i="2" s="1"/>
  <c r="C27" i="10"/>
  <c r="B27" i="10" s="1"/>
  <c r="C22" i="10"/>
  <c r="B22" i="10" s="1"/>
  <c r="J22" i="3" s="1"/>
  <c r="R11" i="1" s="1"/>
  <c r="Q8" i="2" s="1" a="1"/>
  <c r="Q8" i="2" s="1"/>
  <c r="C17" i="10"/>
  <c r="B17" i="10" s="1"/>
  <c r="J17" i="3" s="1"/>
  <c r="C13" i="10"/>
  <c r="B13" i="10" s="1"/>
  <c r="J13" i="3" s="1"/>
  <c r="J11" i="1" s="1"/>
  <c r="I8" i="2" s="1" a="1"/>
  <c r="I8" i="2" s="1"/>
  <c r="C12" i="10"/>
  <c r="B12" i="10" s="1"/>
  <c r="C7" i="10"/>
  <c r="B7" i="10" s="1"/>
  <c r="B6" i="10" s="1"/>
  <c r="G81" i="10"/>
  <c r="G83" i="10" s="1"/>
  <c r="G34" i="10"/>
  <c r="G42" i="10" s="1"/>
  <c r="G33" i="10" s="1"/>
  <c r="E10" i="10"/>
  <c r="E6" i="10" s="1"/>
  <c r="F79" i="9"/>
  <c r="G11" i="10"/>
  <c r="G43" i="10"/>
  <c r="M52" i="10"/>
  <c r="B43" i="10" s="1"/>
  <c r="J43" i="3" s="1"/>
  <c r="AK11" i="1" s="1"/>
  <c r="AI8" i="2" s="1" a="1"/>
  <c r="AI8" i="2" s="1"/>
  <c r="E43" i="10"/>
  <c r="K52" i="10"/>
  <c r="D81" i="10"/>
  <c r="D83" i="10" s="1"/>
  <c r="D34" i="10"/>
  <c r="D42" i="10" s="1"/>
  <c r="D33" i="10" s="1"/>
  <c r="F19" i="10"/>
  <c r="F11" i="10" s="1"/>
  <c r="F42" i="10" l="1"/>
  <c r="F33" i="10" s="1"/>
  <c r="E42" i="10"/>
  <c r="E33" i="10" s="1"/>
  <c r="C83" i="10"/>
  <c r="B83" i="10" s="1"/>
  <c r="J70" i="3" s="1"/>
  <c r="BK11" i="1" s="1"/>
  <c r="BH8" i="2" s="1" a="1"/>
  <c r="BH8" i="2" s="1"/>
  <c r="F42" i="7"/>
  <c r="F33" i="7" s="1"/>
  <c r="E42" i="4"/>
  <c r="E33" i="4" s="1"/>
  <c r="F34" i="4"/>
  <c r="C34" i="4" s="1"/>
  <c r="B34" i="4" s="1"/>
  <c r="D42" i="9"/>
  <c r="D33" i="9" s="1"/>
  <c r="D5" i="9" s="1"/>
  <c r="D4" i="9" s="1"/>
  <c r="C6" i="10"/>
  <c r="J6" i="3"/>
  <c r="D11" i="1" s="1"/>
  <c r="C8" i="2" s="1" a="1"/>
  <c r="C8" i="2" s="1"/>
  <c r="B11" i="10"/>
  <c r="D43" i="9"/>
  <c r="J52" i="9"/>
  <c r="C81" i="7"/>
  <c r="B81" i="7" s="1"/>
  <c r="C77" i="7"/>
  <c r="B77" i="7" s="1"/>
  <c r="C62" i="7"/>
  <c r="B62" i="7" s="1"/>
  <c r="C58" i="7"/>
  <c r="B58" i="7" s="1"/>
  <c r="B50" i="7"/>
  <c r="B46" i="7"/>
  <c r="C38" i="7"/>
  <c r="B38" i="7" s="1"/>
  <c r="C34" i="7"/>
  <c r="B34" i="7" s="1"/>
  <c r="C30" i="7"/>
  <c r="B30" i="7" s="1"/>
  <c r="C21" i="7"/>
  <c r="B21" i="7" s="1"/>
  <c r="C16" i="7"/>
  <c r="B16" i="7" s="1"/>
  <c r="C78" i="7"/>
  <c r="B78" i="7" s="1"/>
  <c r="C57" i="7"/>
  <c r="B57" i="7" s="1"/>
  <c r="C55" i="7"/>
  <c r="B55" i="7" s="1"/>
  <c r="B52" i="7"/>
  <c r="B47" i="7"/>
  <c r="C41" i="7"/>
  <c r="B41" i="7" s="1"/>
  <c r="C35" i="7"/>
  <c r="B35" i="7" s="1"/>
  <c r="C28" i="7"/>
  <c r="B28" i="7" s="1"/>
  <c r="C23" i="7"/>
  <c r="B23" i="7" s="1"/>
  <c r="C14" i="7"/>
  <c r="B14" i="7" s="1"/>
  <c r="C82" i="7"/>
  <c r="B82" i="7" s="1"/>
  <c r="C80" i="7"/>
  <c r="B80" i="7" s="1"/>
  <c r="C76" i="7"/>
  <c r="B76" i="7" s="1"/>
  <c r="C60" i="7"/>
  <c r="B60" i="7" s="1"/>
  <c r="B48" i="7"/>
  <c r="B45" i="7"/>
  <c r="C40" i="7"/>
  <c r="B40" i="7" s="1"/>
  <c r="C31" i="7"/>
  <c r="B31" i="7" s="1"/>
  <c r="C17" i="7"/>
  <c r="B17" i="7" s="1"/>
  <c r="C8" i="7"/>
  <c r="B8" i="7" s="1"/>
  <c r="C79" i="7"/>
  <c r="B79" i="7" s="1"/>
  <c r="C56" i="7"/>
  <c r="B56" i="7" s="1"/>
  <c r="C37" i="7"/>
  <c r="B37" i="7" s="1"/>
  <c r="C29" i="7"/>
  <c r="B29" i="7" s="1"/>
  <c r="C27" i="7"/>
  <c r="B27" i="7" s="1"/>
  <c r="B26" i="7" s="1"/>
  <c r="C26" i="7" s="1"/>
  <c r="C24" i="7"/>
  <c r="B24" i="7" s="1"/>
  <c r="C22" i="7"/>
  <c r="B22" i="7" s="1"/>
  <c r="C15" i="7"/>
  <c r="B15" i="7" s="1"/>
  <c r="C12" i="7"/>
  <c r="B12" i="7" s="1"/>
  <c r="C83" i="7"/>
  <c r="B83" i="7" s="1"/>
  <c r="C61" i="7"/>
  <c r="B61" i="7" s="1"/>
  <c r="B44" i="7"/>
  <c r="C39" i="7"/>
  <c r="B39" i="7" s="1"/>
  <c r="C9" i="7"/>
  <c r="B9" i="7" s="1"/>
  <c r="C59" i="7"/>
  <c r="B59" i="7" s="1"/>
  <c r="B49" i="7"/>
  <c r="C7" i="7"/>
  <c r="B7" i="7" s="1"/>
  <c r="B6" i="7" s="1"/>
  <c r="C6" i="7" s="1"/>
  <c r="C36" i="7"/>
  <c r="B36" i="7" s="1"/>
  <c r="C13" i="7"/>
  <c r="B13" i="7" s="1"/>
  <c r="B51" i="7"/>
  <c r="G2" i="3"/>
  <c r="C18" i="7"/>
  <c r="B18" i="7" s="1"/>
  <c r="F81" i="5"/>
  <c r="F83" i="5" s="1"/>
  <c r="F34" i="5"/>
  <c r="F42" i="5" s="1"/>
  <c r="F33" i="5" s="1"/>
  <c r="E42" i="6"/>
  <c r="E33" i="6" s="1"/>
  <c r="D5" i="7"/>
  <c r="D4" i="7" s="1"/>
  <c r="G7" i="5"/>
  <c r="G10" i="5" s="1"/>
  <c r="G6" i="5" s="1"/>
  <c r="F10" i="5"/>
  <c r="F6" i="5" s="1"/>
  <c r="F5" i="5" s="1"/>
  <c r="F4" i="5" s="1"/>
  <c r="G42" i="5"/>
  <c r="G33" i="5" s="1"/>
  <c r="E5" i="10"/>
  <c r="E4" i="10" s="1"/>
  <c r="B20" i="10"/>
  <c r="F5" i="10"/>
  <c r="F4" i="10" s="1"/>
  <c r="E43" i="4"/>
  <c r="J52" i="4"/>
  <c r="L52" i="9"/>
  <c r="F43" i="9"/>
  <c r="G43" i="8"/>
  <c r="G5" i="8" s="1"/>
  <c r="G4" i="8" s="1"/>
  <c r="M52" i="8"/>
  <c r="F43" i="7"/>
  <c r="L52" i="7"/>
  <c r="B43" i="7" s="1"/>
  <c r="F34" i="6"/>
  <c r="F42" i="6" s="1"/>
  <c r="F33" i="6" s="1"/>
  <c r="F5" i="6" s="1"/>
  <c r="F4" i="6" s="1"/>
  <c r="F81" i="6"/>
  <c r="F83" i="6" s="1"/>
  <c r="C83" i="6" s="1"/>
  <c r="B83" i="6" s="1"/>
  <c r="C79" i="6"/>
  <c r="B79" i="6" s="1"/>
  <c r="C60" i="6"/>
  <c r="B60" i="6" s="1"/>
  <c r="C56" i="6"/>
  <c r="B56" i="6" s="1"/>
  <c r="B52" i="6"/>
  <c r="B48" i="6"/>
  <c r="B44" i="6"/>
  <c r="C40" i="6"/>
  <c r="B40" i="6" s="1"/>
  <c r="C36" i="6"/>
  <c r="B36" i="6" s="1"/>
  <c r="C28" i="6"/>
  <c r="B28" i="6" s="1"/>
  <c r="C23" i="6"/>
  <c r="B23" i="6" s="1"/>
  <c r="C18" i="6"/>
  <c r="B18" i="6" s="1"/>
  <c r="C14" i="6"/>
  <c r="B14" i="6" s="1"/>
  <c r="C80" i="6"/>
  <c r="B80" i="6" s="1"/>
  <c r="C76" i="6"/>
  <c r="B76" i="6" s="1"/>
  <c r="C61" i="6"/>
  <c r="B61" i="6" s="1"/>
  <c r="C57" i="6"/>
  <c r="B57" i="6" s="1"/>
  <c r="B49" i="6"/>
  <c r="B45" i="6"/>
  <c r="C41" i="6"/>
  <c r="B41" i="6" s="1"/>
  <c r="C37" i="6"/>
  <c r="B37" i="6" s="1"/>
  <c r="C29" i="6"/>
  <c r="B29" i="6" s="1"/>
  <c r="C24" i="6"/>
  <c r="B24" i="6" s="1"/>
  <c r="C15" i="6"/>
  <c r="B15" i="6" s="1"/>
  <c r="C8" i="6"/>
  <c r="B8" i="6" s="1"/>
  <c r="C77" i="6"/>
  <c r="B77" i="6" s="1"/>
  <c r="C62" i="6"/>
  <c r="B62" i="6" s="1"/>
  <c r="C58" i="6"/>
  <c r="B58" i="6" s="1"/>
  <c r="B50" i="6"/>
  <c r="B46" i="6"/>
  <c r="C38" i="6"/>
  <c r="B38" i="6" s="1"/>
  <c r="C34" i="6"/>
  <c r="B34" i="6" s="1"/>
  <c r="C30" i="6"/>
  <c r="B30" i="6" s="1"/>
  <c r="C21" i="6"/>
  <c r="B21" i="6" s="1"/>
  <c r="B20" i="6" s="1"/>
  <c r="C20" i="6" s="1"/>
  <c r="C16" i="6"/>
  <c r="B16" i="6" s="1"/>
  <c r="C12" i="6"/>
  <c r="B12" i="6" s="1"/>
  <c r="C82" i="6"/>
  <c r="B82" i="6" s="1"/>
  <c r="C59" i="6"/>
  <c r="B59" i="6" s="1"/>
  <c r="B51" i="6"/>
  <c r="C31" i="6"/>
  <c r="B31" i="6" s="1"/>
  <c r="C22" i="6"/>
  <c r="B22" i="6" s="1"/>
  <c r="C13" i="6"/>
  <c r="B13" i="6" s="1"/>
  <c r="C78" i="6"/>
  <c r="B78" i="6" s="1"/>
  <c r="C17" i="6"/>
  <c r="B17" i="6" s="1"/>
  <c r="C7" i="6"/>
  <c r="B7" i="6" s="1"/>
  <c r="B47" i="6"/>
  <c r="C39" i="6"/>
  <c r="B39" i="6" s="1"/>
  <c r="C55" i="6"/>
  <c r="B55" i="6" s="1"/>
  <c r="C27" i="6"/>
  <c r="B27" i="6" s="1"/>
  <c r="B26" i="6" s="1"/>
  <c r="C26" i="6" s="1"/>
  <c r="C35" i="6"/>
  <c r="B35" i="6" s="1"/>
  <c r="C9" i="6"/>
  <c r="B9" i="6" s="1"/>
  <c r="F2" i="3"/>
  <c r="D43" i="5"/>
  <c r="D5" i="5" s="1"/>
  <c r="D4" i="5" s="1"/>
  <c r="J52" i="5"/>
  <c r="J12" i="3"/>
  <c r="I11" i="1" s="1"/>
  <c r="H8" i="2" s="1" a="1"/>
  <c r="H8" i="2" s="1"/>
  <c r="C82" i="4"/>
  <c r="B82" i="4" s="1"/>
  <c r="C78" i="4"/>
  <c r="B78" i="4" s="1"/>
  <c r="C59" i="4"/>
  <c r="B59" i="4" s="1"/>
  <c r="C55" i="4"/>
  <c r="B55" i="4" s="1"/>
  <c r="B51" i="4"/>
  <c r="B47" i="4"/>
  <c r="C39" i="4"/>
  <c r="B39" i="4" s="1"/>
  <c r="C35" i="4"/>
  <c r="B35" i="4" s="1"/>
  <c r="C31" i="4"/>
  <c r="B31" i="4" s="1"/>
  <c r="C27" i="4"/>
  <c r="B27" i="4" s="1"/>
  <c r="C22" i="4"/>
  <c r="B22" i="4" s="1"/>
  <c r="C17" i="4"/>
  <c r="B17" i="4" s="1"/>
  <c r="C13" i="4"/>
  <c r="B13" i="4" s="1"/>
  <c r="C9" i="4"/>
  <c r="B9" i="4" s="1"/>
  <c r="C7" i="4"/>
  <c r="B7" i="4" s="1"/>
  <c r="C83" i="4"/>
  <c r="B83" i="4" s="1"/>
  <c r="C79" i="4"/>
  <c r="B79" i="4" s="1"/>
  <c r="C60" i="4"/>
  <c r="B60" i="4" s="1"/>
  <c r="C56" i="4"/>
  <c r="B56" i="4" s="1"/>
  <c r="B52" i="4"/>
  <c r="B48" i="4"/>
  <c r="B44" i="4"/>
  <c r="C40" i="4"/>
  <c r="B40" i="4" s="1"/>
  <c r="C36" i="4"/>
  <c r="B36" i="4" s="1"/>
  <c r="C28" i="4"/>
  <c r="B28" i="4" s="1"/>
  <c r="C23" i="4"/>
  <c r="B23" i="4" s="1"/>
  <c r="C18" i="4"/>
  <c r="B18" i="4" s="1"/>
  <c r="C14" i="4"/>
  <c r="B14" i="4" s="1"/>
  <c r="C80" i="4"/>
  <c r="B80" i="4" s="1"/>
  <c r="C76" i="4"/>
  <c r="B76" i="4" s="1"/>
  <c r="C61" i="4"/>
  <c r="B61" i="4" s="1"/>
  <c r="C57" i="4"/>
  <c r="B57" i="4" s="1"/>
  <c r="B49" i="4"/>
  <c r="B45" i="4"/>
  <c r="C41" i="4"/>
  <c r="B41" i="4" s="1"/>
  <c r="C37" i="4"/>
  <c r="B37" i="4" s="1"/>
  <c r="C29" i="4"/>
  <c r="B29" i="4" s="1"/>
  <c r="C24" i="4"/>
  <c r="B24" i="4" s="1"/>
  <c r="C15" i="4"/>
  <c r="B15" i="4" s="1"/>
  <c r="C8" i="4"/>
  <c r="B8" i="4" s="1"/>
  <c r="C58" i="4"/>
  <c r="B58" i="4" s="1"/>
  <c r="B50" i="4"/>
  <c r="D2" i="3"/>
  <c r="C81" i="4"/>
  <c r="B81" i="4" s="1"/>
  <c r="C77" i="4"/>
  <c r="B77" i="4" s="1"/>
  <c r="C62" i="4"/>
  <c r="B62" i="4" s="1"/>
  <c r="C38" i="4"/>
  <c r="B38" i="4" s="1"/>
  <c r="C30" i="4"/>
  <c r="B30" i="4" s="1"/>
  <c r="C21" i="4"/>
  <c r="B21" i="4" s="1"/>
  <c r="B46" i="4"/>
  <c r="C12" i="4"/>
  <c r="B12" i="4" s="1"/>
  <c r="C16" i="4"/>
  <c r="B16" i="4" s="1"/>
  <c r="F81" i="9"/>
  <c r="F83" i="9" s="1"/>
  <c r="F34" i="9"/>
  <c r="F42" i="9" s="1"/>
  <c r="F33" i="9" s="1"/>
  <c r="F5" i="9" s="1"/>
  <c r="F4" i="9" s="1"/>
  <c r="F43" i="8"/>
  <c r="L52" i="8"/>
  <c r="C81" i="8"/>
  <c r="B81" i="8" s="1"/>
  <c r="C77" i="8"/>
  <c r="B77" i="8" s="1"/>
  <c r="C62" i="8"/>
  <c r="B62" i="8" s="1"/>
  <c r="C58" i="8"/>
  <c r="B58" i="8" s="1"/>
  <c r="B50" i="8"/>
  <c r="B46" i="8"/>
  <c r="C38" i="8"/>
  <c r="B38" i="8" s="1"/>
  <c r="C34" i="8"/>
  <c r="B34" i="8" s="1"/>
  <c r="C30" i="8"/>
  <c r="B30" i="8" s="1"/>
  <c r="C21" i="8"/>
  <c r="B21" i="8" s="1"/>
  <c r="C16" i="8"/>
  <c r="B16" i="8" s="1"/>
  <c r="C12" i="8"/>
  <c r="B12" i="8" s="1"/>
  <c r="C78" i="8"/>
  <c r="B78" i="8" s="1"/>
  <c r="C57" i="8"/>
  <c r="B57" i="8" s="1"/>
  <c r="C55" i="8"/>
  <c r="B55" i="8" s="1"/>
  <c r="B52" i="8"/>
  <c r="B47" i="8"/>
  <c r="B43" i="8"/>
  <c r="C41" i="8"/>
  <c r="B41" i="8" s="1"/>
  <c r="C35" i="8"/>
  <c r="B35" i="8" s="1"/>
  <c r="C28" i="8"/>
  <c r="B28" i="8" s="1"/>
  <c r="C23" i="8"/>
  <c r="B23" i="8" s="1"/>
  <c r="C14" i="8"/>
  <c r="B14" i="8" s="1"/>
  <c r="C7" i="8"/>
  <c r="B7" i="8" s="1"/>
  <c r="C82" i="8"/>
  <c r="B82" i="8" s="1"/>
  <c r="C80" i="8"/>
  <c r="B80" i="8" s="1"/>
  <c r="C76" i="8"/>
  <c r="B76" i="8" s="1"/>
  <c r="C60" i="8"/>
  <c r="B60" i="8" s="1"/>
  <c r="B48" i="8"/>
  <c r="B45" i="8"/>
  <c r="C40" i="8"/>
  <c r="B40" i="8" s="1"/>
  <c r="C31" i="8"/>
  <c r="B31" i="8" s="1"/>
  <c r="C79" i="8"/>
  <c r="B79" i="8" s="1"/>
  <c r="C56" i="8"/>
  <c r="B56" i="8" s="1"/>
  <c r="B51" i="8"/>
  <c r="C37" i="8"/>
  <c r="B37" i="8" s="1"/>
  <c r="C29" i="8"/>
  <c r="B29" i="8" s="1"/>
  <c r="C27" i="8"/>
  <c r="B27" i="8" s="1"/>
  <c r="C24" i="8"/>
  <c r="B24" i="8" s="1"/>
  <c r="C22" i="8"/>
  <c r="B22" i="8" s="1"/>
  <c r="C15" i="8"/>
  <c r="B15" i="8" s="1"/>
  <c r="C13" i="8"/>
  <c r="B13" i="8" s="1"/>
  <c r="C9" i="8"/>
  <c r="B9" i="8" s="1"/>
  <c r="C83" i="8"/>
  <c r="B83" i="8" s="1"/>
  <c r="C61" i="8"/>
  <c r="B61" i="8" s="1"/>
  <c r="B44" i="8"/>
  <c r="C39" i="8"/>
  <c r="B39" i="8" s="1"/>
  <c r="C8" i="8"/>
  <c r="B8" i="8" s="1"/>
  <c r="C59" i="8"/>
  <c r="B59" i="8" s="1"/>
  <c r="B49" i="8"/>
  <c r="C18" i="8"/>
  <c r="B18" i="8" s="1"/>
  <c r="C36" i="8"/>
  <c r="B36" i="8" s="1"/>
  <c r="C17" i="8"/>
  <c r="B17" i="8" s="1"/>
  <c r="H2" i="3"/>
  <c r="B26" i="10"/>
  <c r="J27" i="3"/>
  <c r="V11" i="1" s="1"/>
  <c r="U8" i="2" s="1" a="1"/>
  <c r="U8" i="2" s="1"/>
  <c r="E42" i="7"/>
  <c r="E33" i="7" s="1"/>
  <c r="E5" i="7" s="1"/>
  <c r="E4" i="7" s="1"/>
  <c r="D5" i="8"/>
  <c r="D4" i="8" s="1"/>
  <c r="C83" i="5"/>
  <c r="B83" i="5" s="1"/>
  <c r="C79" i="5"/>
  <c r="B79" i="5" s="1"/>
  <c r="C60" i="5"/>
  <c r="B60" i="5" s="1"/>
  <c r="C56" i="5"/>
  <c r="B56" i="5" s="1"/>
  <c r="B52" i="5"/>
  <c r="B48" i="5"/>
  <c r="B44" i="5"/>
  <c r="C40" i="5"/>
  <c r="B40" i="5" s="1"/>
  <c r="C36" i="5"/>
  <c r="B36" i="5" s="1"/>
  <c r="C28" i="5"/>
  <c r="B28" i="5" s="1"/>
  <c r="C23" i="5"/>
  <c r="B23" i="5" s="1"/>
  <c r="C80" i="5"/>
  <c r="B80" i="5" s="1"/>
  <c r="C76" i="5"/>
  <c r="B76" i="5" s="1"/>
  <c r="C61" i="5"/>
  <c r="B61" i="5" s="1"/>
  <c r="C57" i="5"/>
  <c r="B57" i="5" s="1"/>
  <c r="B49" i="5"/>
  <c r="B45" i="5"/>
  <c r="C41" i="5"/>
  <c r="B41" i="5" s="1"/>
  <c r="C81" i="5"/>
  <c r="B81" i="5" s="1"/>
  <c r="C77" i="5"/>
  <c r="B77" i="5" s="1"/>
  <c r="C62" i="5"/>
  <c r="B62" i="5" s="1"/>
  <c r="C58" i="5"/>
  <c r="B58" i="5" s="1"/>
  <c r="B50" i="5"/>
  <c r="B46" i="5"/>
  <c r="C38" i="5"/>
  <c r="B38" i="5" s="1"/>
  <c r="C82" i="5"/>
  <c r="B82" i="5" s="1"/>
  <c r="C59" i="5"/>
  <c r="B59" i="5" s="1"/>
  <c r="B51" i="5"/>
  <c r="C30" i="5"/>
  <c r="B30" i="5" s="1"/>
  <c r="C22" i="5"/>
  <c r="B22" i="5" s="1"/>
  <c r="C17" i="5"/>
  <c r="B17" i="5" s="1"/>
  <c r="C13" i="5"/>
  <c r="B13" i="5" s="1"/>
  <c r="C9" i="5"/>
  <c r="B9" i="5" s="1"/>
  <c r="C7" i="5"/>
  <c r="B7" i="5" s="1"/>
  <c r="C78" i="5"/>
  <c r="B78" i="5" s="1"/>
  <c r="C18" i="5"/>
  <c r="B18" i="5" s="1"/>
  <c r="C14" i="5"/>
  <c r="B14" i="5" s="1"/>
  <c r="B47" i="5"/>
  <c r="C39" i="5"/>
  <c r="B39" i="5" s="1"/>
  <c r="C37" i="5"/>
  <c r="B37" i="5" s="1"/>
  <c r="C35" i="5"/>
  <c r="B35" i="5" s="1"/>
  <c r="C31" i="5"/>
  <c r="B31" i="5" s="1"/>
  <c r="C29" i="5"/>
  <c r="B29" i="5" s="1"/>
  <c r="C21" i="5"/>
  <c r="B21" i="5" s="1"/>
  <c r="C15" i="5"/>
  <c r="B15" i="5" s="1"/>
  <c r="C8" i="5"/>
  <c r="B8" i="5" s="1"/>
  <c r="C55" i="5"/>
  <c r="B55" i="5" s="1"/>
  <c r="C27" i="5"/>
  <c r="B27" i="5" s="1"/>
  <c r="B26" i="5" s="1"/>
  <c r="C26" i="5" s="1"/>
  <c r="C12" i="5"/>
  <c r="B12" i="5" s="1"/>
  <c r="C16" i="5"/>
  <c r="B16" i="5" s="1"/>
  <c r="C34" i="5"/>
  <c r="B34" i="5" s="1"/>
  <c r="C24" i="5"/>
  <c r="B24" i="5" s="1"/>
  <c r="E2" i="3"/>
  <c r="C81" i="10"/>
  <c r="B81" i="10" s="1"/>
  <c r="J68" i="3" s="1"/>
  <c r="BI11" i="1" s="1"/>
  <c r="BF8" i="2" s="1" a="1"/>
  <c r="BF8" i="2" s="1"/>
  <c r="G5" i="10"/>
  <c r="G4" i="10" s="1"/>
  <c r="F5" i="7"/>
  <c r="F4" i="7" s="1"/>
  <c r="D43" i="4"/>
  <c r="I52" i="4"/>
  <c r="J7" i="3"/>
  <c r="E11" i="1" s="1"/>
  <c r="D8" i="2" s="1" a="1"/>
  <c r="D8" i="2" s="1"/>
  <c r="C34" i="10"/>
  <c r="B34" i="10" s="1"/>
  <c r="E43" i="9"/>
  <c r="K52" i="9"/>
  <c r="E5" i="9"/>
  <c r="E4" i="9" s="1"/>
  <c r="E42" i="8"/>
  <c r="E33" i="8" s="1"/>
  <c r="E5" i="8" s="1"/>
  <c r="E4" i="8" s="1"/>
  <c r="F42" i="8"/>
  <c r="F33" i="8" s="1"/>
  <c r="F5" i="8" s="1"/>
  <c r="F4" i="8" s="1"/>
  <c r="G5" i="7"/>
  <c r="G4" i="7" s="1"/>
  <c r="E43" i="6"/>
  <c r="K52" i="6"/>
  <c r="B43" i="6" s="1"/>
  <c r="E43" i="5"/>
  <c r="E5" i="5" s="1"/>
  <c r="E4" i="5" s="1"/>
  <c r="K52" i="5"/>
  <c r="B43" i="5" s="1"/>
  <c r="G42" i="6"/>
  <c r="G33" i="6" s="1"/>
  <c r="G5" i="6" s="1"/>
  <c r="G4" i="6" s="1"/>
  <c r="J21" i="3"/>
  <c r="Q11" i="1" s="1"/>
  <c r="P8" i="2" s="1" a="1"/>
  <c r="P8" i="2" s="1"/>
  <c r="G5" i="9"/>
  <c r="G4" i="9" s="1"/>
  <c r="D42" i="4"/>
  <c r="D33" i="4" s="1"/>
  <c r="D5" i="4" s="1"/>
  <c r="D4" i="4" s="1"/>
  <c r="D5" i="10"/>
  <c r="D4" i="10" s="1"/>
  <c r="C83" i="9"/>
  <c r="B83" i="9" s="1"/>
  <c r="C79" i="9"/>
  <c r="B79" i="9" s="1"/>
  <c r="C60" i="9"/>
  <c r="B60" i="9" s="1"/>
  <c r="C56" i="9"/>
  <c r="B56" i="9" s="1"/>
  <c r="B52" i="9"/>
  <c r="B48" i="9"/>
  <c r="B44" i="9"/>
  <c r="C80" i="9"/>
  <c r="B80" i="9" s="1"/>
  <c r="C76" i="9"/>
  <c r="B76" i="9" s="1"/>
  <c r="C61" i="9"/>
  <c r="B61" i="9" s="1"/>
  <c r="C57" i="9"/>
  <c r="B57" i="9" s="1"/>
  <c r="B49" i="9"/>
  <c r="B45" i="9"/>
  <c r="C78" i="9"/>
  <c r="B78" i="9" s="1"/>
  <c r="C59" i="9"/>
  <c r="B59" i="9" s="1"/>
  <c r="B51" i="9"/>
  <c r="B47" i="9"/>
  <c r="B43" i="9"/>
  <c r="C40" i="9"/>
  <c r="B40" i="9" s="1"/>
  <c r="C36" i="9"/>
  <c r="B36" i="9" s="1"/>
  <c r="C28" i="9"/>
  <c r="B28" i="9" s="1"/>
  <c r="C23" i="9"/>
  <c r="B23" i="9" s="1"/>
  <c r="C18" i="9"/>
  <c r="B18" i="9" s="1"/>
  <c r="C14" i="9"/>
  <c r="B14" i="9" s="1"/>
  <c r="C82" i="9"/>
  <c r="B82" i="9" s="1"/>
  <c r="C77" i="9"/>
  <c r="B77" i="9" s="1"/>
  <c r="C41" i="9"/>
  <c r="B41" i="9" s="1"/>
  <c r="C27" i="9"/>
  <c r="B27" i="9" s="1"/>
  <c r="C24" i="9"/>
  <c r="B24" i="9" s="1"/>
  <c r="C17" i="9"/>
  <c r="B17" i="9" s="1"/>
  <c r="C15" i="9"/>
  <c r="B15" i="9" s="1"/>
  <c r="C9" i="9"/>
  <c r="B9" i="9" s="1"/>
  <c r="C8" i="9"/>
  <c r="B8" i="9" s="1"/>
  <c r="C7" i="9"/>
  <c r="B7" i="9" s="1"/>
  <c r="C62" i="9"/>
  <c r="B62" i="9" s="1"/>
  <c r="C58" i="9"/>
  <c r="B58" i="9" s="1"/>
  <c r="C55" i="9"/>
  <c r="B55" i="9" s="1"/>
  <c r="C38" i="9"/>
  <c r="B38" i="9" s="1"/>
  <c r="C30" i="9"/>
  <c r="B30" i="9" s="1"/>
  <c r="C22" i="9"/>
  <c r="B22" i="9" s="1"/>
  <c r="C13" i="9"/>
  <c r="B13" i="9" s="1"/>
  <c r="B46" i="9"/>
  <c r="C37" i="9"/>
  <c r="B37" i="9" s="1"/>
  <c r="C16" i="9"/>
  <c r="B16" i="9" s="1"/>
  <c r="B50" i="9"/>
  <c r="C21" i="9"/>
  <c r="B21" i="9" s="1"/>
  <c r="B20" i="9" s="1"/>
  <c r="C20" i="9" s="1"/>
  <c r="C35" i="9"/>
  <c r="B35" i="9" s="1"/>
  <c r="C31" i="9"/>
  <c r="B31" i="9" s="1"/>
  <c r="C12" i="9"/>
  <c r="B12" i="9" s="1"/>
  <c r="C39" i="9"/>
  <c r="B39" i="9" s="1"/>
  <c r="C29" i="9"/>
  <c r="B29" i="9" s="1"/>
  <c r="I2" i="3"/>
  <c r="D42" i="6"/>
  <c r="D33" i="6" s="1"/>
  <c r="D5" i="6" s="1"/>
  <c r="D4" i="6" s="1"/>
  <c r="C34" i="9" l="1"/>
  <c r="B34" i="9" s="1"/>
  <c r="C81" i="9"/>
  <c r="B81" i="9" s="1"/>
  <c r="E5" i="4"/>
  <c r="E4" i="4" s="1"/>
  <c r="F42" i="4"/>
  <c r="F33" i="4" s="1"/>
  <c r="F5" i="4" s="1"/>
  <c r="F4" i="4" s="1"/>
  <c r="B43" i="4"/>
  <c r="D43" i="3" s="1"/>
  <c r="AK5" i="1" s="1"/>
  <c r="AI2" i="2" s="1" a="1"/>
  <c r="AI2" i="2" s="1"/>
  <c r="B20" i="4"/>
  <c r="C20" i="4" s="1"/>
  <c r="B4" i="10"/>
  <c r="J4" i="3" s="1"/>
  <c r="C11" i="1" s="1"/>
  <c r="B8" i="2" s="1" a="1"/>
  <c r="B8" i="2" s="1"/>
  <c r="E5" i="6"/>
  <c r="E4" i="6" s="1"/>
  <c r="B4" i="6" s="1"/>
  <c r="F4" i="3" s="1"/>
  <c r="C7" i="1" s="1"/>
  <c r="B4" i="2" s="1" a="1"/>
  <c r="B4" i="2" s="1"/>
  <c r="B33" i="4"/>
  <c r="C33" i="4" s="1"/>
  <c r="B26" i="9"/>
  <c r="C26" i="9" s="1"/>
  <c r="B4" i="9"/>
  <c r="E70" i="3"/>
  <c r="BK6" i="1" s="1"/>
  <c r="BH3" i="2" s="1" a="1"/>
  <c r="BH3" i="2" s="1"/>
  <c r="E66" i="3"/>
  <c r="BG6" i="1" s="1"/>
  <c r="BD3" i="2" s="1" a="1"/>
  <c r="BD3" i="2" s="1"/>
  <c r="E62" i="3"/>
  <c r="BC6" i="1" s="1"/>
  <c r="AZ3" i="2" s="1" a="1"/>
  <c r="AZ3" i="2" s="1"/>
  <c r="E58" i="3"/>
  <c r="AY6" i="1" s="1"/>
  <c r="AV3" i="2" s="1" a="1"/>
  <c r="AV3" i="2" s="1"/>
  <c r="E49" i="3"/>
  <c r="AQ6" i="1" s="1"/>
  <c r="AO3" i="2" s="1" a="1"/>
  <c r="AO3" i="2" s="1"/>
  <c r="E45" i="3"/>
  <c r="AM6" i="1" s="1"/>
  <c r="AK3" i="2" s="1" a="1"/>
  <c r="AK3" i="2" s="1"/>
  <c r="E40" i="3"/>
  <c r="AH6" i="1" s="1"/>
  <c r="AG3" i="2" s="1" a="1"/>
  <c r="AG3" i="2" s="1"/>
  <c r="E36" i="3"/>
  <c r="AD6" i="1" s="1"/>
  <c r="AC3" i="2" s="1" a="1"/>
  <c r="AC3" i="2" s="1"/>
  <c r="E31" i="3"/>
  <c r="Z6" i="1" s="1"/>
  <c r="Y3" i="2" s="1" a="1"/>
  <c r="Y3" i="2" s="1"/>
  <c r="E27" i="3"/>
  <c r="V6" i="1" s="1"/>
  <c r="U3" i="2" s="1" a="1"/>
  <c r="U3" i="2" s="1"/>
  <c r="E22" i="3"/>
  <c r="R6" i="1" s="1"/>
  <c r="Q3" i="2" s="1" a="1"/>
  <c r="Q3" i="2" s="1"/>
  <c r="E17" i="3"/>
  <c r="E13" i="3"/>
  <c r="J6" i="1" s="1"/>
  <c r="I3" i="2" s="1" a="1"/>
  <c r="I3" i="2" s="1"/>
  <c r="E8" i="3"/>
  <c r="F6" i="1" s="1"/>
  <c r="E3" i="2" s="1" a="1"/>
  <c r="E3" i="2" s="1"/>
  <c r="E67" i="3"/>
  <c r="BH6" i="1" s="1"/>
  <c r="BE3" i="2" s="1" a="1"/>
  <c r="BE3" i="2" s="1"/>
  <c r="E63" i="3"/>
  <c r="BD6" i="1" s="1"/>
  <c r="BA3" i="2" s="1" a="1"/>
  <c r="BA3" i="2" s="1"/>
  <c r="E59" i="3"/>
  <c r="AZ6" i="1" s="1"/>
  <c r="AW3" i="2" s="1" a="1"/>
  <c r="AW3" i="2" s="1"/>
  <c r="E55" i="3"/>
  <c r="AV6" i="1" s="1"/>
  <c r="AS3" i="2" s="1" a="1"/>
  <c r="AS3" i="2" s="1"/>
  <c r="E52" i="3"/>
  <c r="AT6" i="1" s="1"/>
  <c r="AR3" i="2" s="1" a="1"/>
  <c r="AR3" i="2" s="1"/>
  <c r="E48" i="3"/>
  <c r="AP6" i="1" s="1"/>
  <c r="AN3" i="2" s="1" a="1"/>
  <c r="AN3" i="2" s="1"/>
  <c r="E44" i="3"/>
  <c r="AL6" i="1" s="1"/>
  <c r="AJ3" i="2" s="1" a="1"/>
  <c r="AJ3" i="2" s="1"/>
  <c r="E39" i="3"/>
  <c r="AG6" i="1" s="1"/>
  <c r="AF3" i="2" s="1" a="1"/>
  <c r="AF3" i="2" s="1"/>
  <c r="E35" i="3"/>
  <c r="AC6" i="1" s="1"/>
  <c r="AB3" i="2" s="1" a="1"/>
  <c r="AB3" i="2" s="1"/>
  <c r="E30" i="3"/>
  <c r="Y6" i="1" s="1"/>
  <c r="X3" i="2" s="1" a="1"/>
  <c r="X3" i="2" s="1"/>
  <c r="E26" i="3"/>
  <c r="U6" i="1" s="1"/>
  <c r="T3" i="2" s="1" a="1"/>
  <c r="T3" i="2" s="1"/>
  <c r="E21" i="3"/>
  <c r="Q6" i="1" s="1"/>
  <c r="P3" i="2" s="1" a="1"/>
  <c r="P3" i="2" s="1"/>
  <c r="E16" i="3"/>
  <c r="M6" i="1" s="1"/>
  <c r="L3" i="2" s="1" a="1"/>
  <c r="L3" i="2" s="1"/>
  <c r="E12" i="3"/>
  <c r="I6" i="1" s="1"/>
  <c r="H3" i="2" s="1" a="1"/>
  <c r="H3" i="2" s="1"/>
  <c r="E7" i="3"/>
  <c r="E6" i="1" s="1"/>
  <c r="D3" i="2" s="1" a="1"/>
  <c r="D3" i="2" s="1"/>
  <c r="E69" i="3"/>
  <c r="BJ6" i="1" s="1"/>
  <c r="BG3" i="2" s="1" a="1"/>
  <c r="BG3" i="2" s="1"/>
  <c r="E68" i="3"/>
  <c r="BI6" i="1" s="1"/>
  <c r="BF3" i="2" s="1" a="1"/>
  <c r="BF3" i="2" s="1"/>
  <c r="E65" i="3"/>
  <c r="BF6" i="1" s="1"/>
  <c r="BC3" i="2" s="1" a="1"/>
  <c r="BC3" i="2" s="1"/>
  <c r="E64" i="3"/>
  <c r="BE6" i="1" s="1"/>
  <c r="BB3" i="2" s="1" a="1"/>
  <c r="BB3" i="2" s="1"/>
  <c r="E61" i="3"/>
  <c r="BB6" i="1" s="1"/>
  <c r="AY3" i="2" s="1" a="1"/>
  <c r="AY3" i="2" s="1"/>
  <c r="E60" i="3"/>
  <c r="BA6" i="1" s="1"/>
  <c r="AX3" i="2" s="1" a="1"/>
  <c r="AX3" i="2" s="1"/>
  <c r="E57" i="3"/>
  <c r="AX6" i="1" s="1"/>
  <c r="AU3" i="2" s="1" a="1"/>
  <c r="AU3" i="2" s="1"/>
  <c r="E56" i="3"/>
  <c r="AW6" i="1" s="1"/>
  <c r="AT3" i="2" s="1" a="1"/>
  <c r="AT3" i="2" s="1"/>
  <c r="E51" i="3"/>
  <c r="AS6" i="1" s="1"/>
  <c r="AQ3" i="2" s="1" a="1"/>
  <c r="AQ3" i="2" s="1"/>
  <c r="E47" i="3"/>
  <c r="AO6" i="1" s="1"/>
  <c r="AM3" i="2" s="1" a="1"/>
  <c r="AM3" i="2" s="1"/>
  <c r="E43" i="3"/>
  <c r="AK6" i="1" s="1"/>
  <c r="AI3" i="2" s="1" a="1"/>
  <c r="AI3" i="2" s="1"/>
  <c r="E38" i="3"/>
  <c r="AF6" i="1" s="1"/>
  <c r="AE3" i="2" s="1" a="1"/>
  <c r="AE3" i="2" s="1"/>
  <c r="E34" i="3"/>
  <c r="AB6" i="1" s="1"/>
  <c r="AA3" i="2" s="1" a="1"/>
  <c r="AA3" i="2" s="1"/>
  <c r="E29" i="3"/>
  <c r="X6" i="1" s="1"/>
  <c r="W3" i="2" s="1" a="1"/>
  <c r="W3" i="2" s="1"/>
  <c r="E24" i="3"/>
  <c r="T6" i="1" s="1"/>
  <c r="S3" i="2" s="1" a="1"/>
  <c r="S3" i="2" s="1"/>
  <c r="E15" i="3"/>
  <c r="L6" i="1" s="1"/>
  <c r="K3" i="2" s="1" a="1"/>
  <c r="K3" i="2" s="1"/>
  <c r="E11" i="3"/>
  <c r="H6" i="1" s="1"/>
  <c r="G3" i="2" s="1" a="1"/>
  <c r="G3" i="2" s="1"/>
  <c r="E23" i="3"/>
  <c r="S6" i="1" s="1"/>
  <c r="R3" i="2" s="1" a="1"/>
  <c r="R3" i="2" s="1"/>
  <c r="E18" i="3"/>
  <c r="O6" i="1" s="1"/>
  <c r="N3" i="2" s="1" a="1"/>
  <c r="N3" i="2" s="1"/>
  <c r="E14" i="3"/>
  <c r="K6" i="1" s="1"/>
  <c r="J3" i="2" s="1" a="1"/>
  <c r="J3" i="2" s="1"/>
  <c r="E9" i="3"/>
  <c r="G6" i="1" s="1"/>
  <c r="F3" i="2" s="1" a="1"/>
  <c r="F3" i="2" s="1"/>
  <c r="E50" i="3"/>
  <c r="AR6" i="1" s="1"/>
  <c r="AP3" i="2" s="1" a="1"/>
  <c r="AP3" i="2" s="1"/>
  <c r="E46" i="3"/>
  <c r="AN6" i="1" s="1"/>
  <c r="AL3" i="2" s="1" a="1"/>
  <c r="AL3" i="2" s="1"/>
  <c r="E41" i="3"/>
  <c r="AI6" i="1" s="1"/>
  <c r="AH3" i="2" s="1" a="1"/>
  <c r="AH3" i="2" s="1"/>
  <c r="E37" i="3"/>
  <c r="AE6" i="1" s="1"/>
  <c r="AD3" i="2" s="1" a="1"/>
  <c r="AD3" i="2" s="1"/>
  <c r="E28" i="3"/>
  <c r="W6" i="1" s="1"/>
  <c r="V3" i="2" s="1" a="1"/>
  <c r="V3" i="2" s="1"/>
  <c r="B11" i="5"/>
  <c r="C11" i="5" s="1"/>
  <c r="B6" i="5"/>
  <c r="C6" i="5" s="1"/>
  <c r="B11" i="4"/>
  <c r="C11" i="4" s="1"/>
  <c r="G5" i="5"/>
  <c r="G4" i="5" s="1"/>
  <c r="B4" i="5" s="1"/>
  <c r="E4" i="3" s="1"/>
  <c r="C6" i="1" s="1"/>
  <c r="B3" i="2" s="1" a="1"/>
  <c r="B3" i="2" s="1"/>
  <c r="B33" i="7"/>
  <c r="C33" i="7" s="1"/>
  <c r="I70" i="3"/>
  <c r="BK10" i="1" s="1"/>
  <c r="BH7" i="2" s="1" a="1"/>
  <c r="BH7" i="2" s="1"/>
  <c r="I66" i="3"/>
  <c r="BG10" i="1" s="1"/>
  <c r="BD7" i="2" s="1" a="1"/>
  <c r="BD7" i="2" s="1"/>
  <c r="I62" i="3"/>
  <c r="BC10" i="1" s="1"/>
  <c r="AZ7" i="2" s="1" a="1"/>
  <c r="AZ7" i="2" s="1"/>
  <c r="I58" i="3"/>
  <c r="AY10" i="1" s="1"/>
  <c r="AV7" i="2" s="1" a="1"/>
  <c r="AV7" i="2" s="1"/>
  <c r="I49" i="3"/>
  <c r="AQ10" i="1" s="1"/>
  <c r="AO7" i="2" s="1" a="1"/>
  <c r="AO7" i="2" s="1"/>
  <c r="I45" i="3"/>
  <c r="AM10" i="1" s="1"/>
  <c r="AK7" i="2" s="1" a="1"/>
  <c r="AK7" i="2" s="1"/>
  <c r="I40" i="3"/>
  <c r="AH10" i="1" s="1"/>
  <c r="AG7" i="2" s="1" a="1"/>
  <c r="AG7" i="2" s="1"/>
  <c r="I36" i="3"/>
  <c r="AD10" i="1" s="1"/>
  <c r="AC7" i="2" s="1" a="1"/>
  <c r="AC7" i="2" s="1"/>
  <c r="I31" i="3"/>
  <c r="Z10" i="1" s="1"/>
  <c r="Y7" i="2" s="1" a="1"/>
  <c r="Y7" i="2" s="1"/>
  <c r="I27" i="3"/>
  <c r="V10" i="1" s="1"/>
  <c r="U7" i="2" s="1" a="1"/>
  <c r="U7" i="2" s="1"/>
  <c r="I22" i="3"/>
  <c r="R10" i="1" s="1"/>
  <c r="Q7" i="2" s="1" a="1"/>
  <c r="Q7" i="2" s="1"/>
  <c r="I17" i="3"/>
  <c r="I13" i="3"/>
  <c r="J10" i="1" s="1"/>
  <c r="I7" i="2" s="1" a="1"/>
  <c r="I7" i="2" s="1"/>
  <c r="I8" i="3"/>
  <c r="F10" i="1" s="1"/>
  <c r="E7" i="2" s="1" a="1"/>
  <c r="E7" i="2" s="1"/>
  <c r="I52" i="3"/>
  <c r="AT10" i="1" s="1"/>
  <c r="AR7" i="2" s="1" a="1"/>
  <c r="AR7" i="2" s="1"/>
  <c r="I48" i="3"/>
  <c r="AP10" i="1" s="1"/>
  <c r="AN7" i="2" s="1" a="1"/>
  <c r="AN7" i="2" s="1"/>
  <c r="I44" i="3"/>
  <c r="AL10" i="1" s="1"/>
  <c r="AJ7" i="2" s="1" a="1"/>
  <c r="AJ7" i="2" s="1"/>
  <c r="I39" i="3"/>
  <c r="AG10" i="1" s="1"/>
  <c r="AF7" i="2" s="1" a="1"/>
  <c r="AF7" i="2" s="1"/>
  <c r="I35" i="3"/>
  <c r="AC10" i="1" s="1"/>
  <c r="AB7" i="2" s="1" a="1"/>
  <c r="AB7" i="2" s="1"/>
  <c r="I30" i="3"/>
  <c r="Y10" i="1" s="1"/>
  <c r="X7" i="2" s="1" a="1"/>
  <c r="X7" i="2" s="1"/>
  <c r="I26" i="3"/>
  <c r="U10" i="1" s="1"/>
  <c r="T7" i="2" s="1" a="1"/>
  <c r="T7" i="2" s="1"/>
  <c r="I21" i="3"/>
  <c r="Q10" i="1" s="1"/>
  <c r="P7" i="2" s="1" a="1"/>
  <c r="P7" i="2" s="1"/>
  <c r="I16" i="3"/>
  <c r="M10" i="1" s="1"/>
  <c r="L7" i="2" s="1" a="1"/>
  <c r="L7" i="2" s="1"/>
  <c r="I12" i="3"/>
  <c r="I10" i="1" s="1"/>
  <c r="H7" i="2" s="1" a="1"/>
  <c r="H7" i="2" s="1"/>
  <c r="I7" i="3"/>
  <c r="E10" i="1" s="1"/>
  <c r="D7" i="2" s="1" a="1"/>
  <c r="D7" i="2" s="1"/>
  <c r="I67" i="3"/>
  <c r="BH10" i="1" s="1"/>
  <c r="BE7" i="2" s="1" a="1"/>
  <c r="BE7" i="2" s="1"/>
  <c r="I63" i="3"/>
  <c r="BD10" i="1" s="1"/>
  <c r="BA7" i="2" s="1" a="1"/>
  <c r="BA7" i="2" s="1"/>
  <c r="I59" i="3"/>
  <c r="AZ10" i="1" s="1"/>
  <c r="AW7" i="2" s="1" a="1"/>
  <c r="AW7" i="2" s="1"/>
  <c r="I55" i="3"/>
  <c r="AV10" i="1" s="1"/>
  <c r="AS7" i="2" s="1" a="1"/>
  <c r="AS7" i="2" s="1"/>
  <c r="I51" i="3"/>
  <c r="AS10" i="1" s="1"/>
  <c r="AQ7" i="2" s="1" a="1"/>
  <c r="AQ7" i="2" s="1"/>
  <c r="I47" i="3"/>
  <c r="AO10" i="1" s="1"/>
  <c r="AM7" i="2" s="1" a="1"/>
  <c r="AM7" i="2" s="1"/>
  <c r="I43" i="3"/>
  <c r="AK10" i="1" s="1"/>
  <c r="AI7" i="2" s="1" a="1"/>
  <c r="AI7" i="2" s="1"/>
  <c r="I38" i="3"/>
  <c r="AF10" i="1" s="1"/>
  <c r="AE7" i="2" s="1" a="1"/>
  <c r="AE7" i="2" s="1"/>
  <c r="I34" i="3"/>
  <c r="AB10" i="1" s="1"/>
  <c r="AA7" i="2" s="1" a="1"/>
  <c r="AA7" i="2" s="1"/>
  <c r="I29" i="3"/>
  <c r="X10" i="1" s="1"/>
  <c r="W7" i="2" s="1" a="1"/>
  <c r="W7" i="2" s="1"/>
  <c r="I24" i="3"/>
  <c r="T10" i="1" s="1"/>
  <c r="S7" i="2" s="1" a="1"/>
  <c r="S7" i="2" s="1"/>
  <c r="I20" i="3"/>
  <c r="P10" i="1" s="1"/>
  <c r="O7" i="2" s="1" a="1"/>
  <c r="O7" i="2" s="1"/>
  <c r="I15" i="3"/>
  <c r="L10" i="1" s="1"/>
  <c r="K7" i="2" s="1" a="1"/>
  <c r="K7" i="2" s="1"/>
  <c r="I68" i="3"/>
  <c r="BI10" i="1" s="1"/>
  <c r="BF7" i="2" s="1" a="1"/>
  <c r="BF7" i="2" s="1"/>
  <c r="I60" i="3"/>
  <c r="BA10" i="1" s="1"/>
  <c r="AX7" i="2" s="1" a="1"/>
  <c r="AX7" i="2" s="1"/>
  <c r="I23" i="3"/>
  <c r="S10" i="1" s="1"/>
  <c r="R7" i="2" s="1" a="1"/>
  <c r="R7" i="2" s="1"/>
  <c r="I18" i="3"/>
  <c r="O10" i="1" s="1"/>
  <c r="N7" i="2" s="1" a="1"/>
  <c r="N7" i="2" s="1"/>
  <c r="I14" i="3"/>
  <c r="K10" i="1" s="1"/>
  <c r="J7" i="2" s="1" a="1"/>
  <c r="J7" i="2" s="1"/>
  <c r="I9" i="3"/>
  <c r="G10" i="1" s="1"/>
  <c r="F7" i="2" s="1" a="1"/>
  <c r="F7" i="2" s="1"/>
  <c r="I4" i="3"/>
  <c r="C10" i="1" s="1"/>
  <c r="B7" i="2" s="1" a="1"/>
  <c r="B7" i="2" s="1"/>
  <c r="I69" i="3"/>
  <c r="BJ10" i="1" s="1"/>
  <c r="BG7" i="2" s="1" a="1"/>
  <c r="BG7" i="2" s="1"/>
  <c r="I61" i="3"/>
  <c r="BB10" i="1" s="1"/>
  <c r="AY7" i="2" s="1" a="1"/>
  <c r="AY7" i="2" s="1"/>
  <c r="I50" i="3"/>
  <c r="AR10" i="1" s="1"/>
  <c r="AP7" i="2" s="1" a="1"/>
  <c r="AP7" i="2" s="1"/>
  <c r="I46" i="3"/>
  <c r="AN10" i="1" s="1"/>
  <c r="AL7" i="2" s="1" a="1"/>
  <c r="AL7" i="2" s="1"/>
  <c r="I41" i="3"/>
  <c r="AI10" i="1" s="1"/>
  <c r="AH7" i="2" s="1" a="1"/>
  <c r="AH7" i="2" s="1"/>
  <c r="I37" i="3"/>
  <c r="AE10" i="1" s="1"/>
  <c r="AD7" i="2" s="1" a="1"/>
  <c r="AD7" i="2" s="1"/>
  <c r="I28" i="3"/>
  <c r="W10" i="1" s="1"/>
  <c r="V7" i="2" s="1" a="1"/>
  <c r="V7" i="2" s="1"/>
  <c r="I64" i="3"/>
  <c r="BE10" i="1" s="1"/>
  <c r="BB7" i="2" s="1" a="1"/>
  <c r="BB7" i="2" s="1"/>
  <c r="I56" i="3"/>
  <c r="AW10" i="1" s="1"/>
  <c r="AT7" i="2" s="1" a="1"/>
  <c r="AT7" i="2" s="1"/>
  <c r="I65" i="3"/>
  <c r="BF10" i="1" s="1"/>
  <c r="BC7" i="2" s="1" a="1"/>
  <c r="BC7" i="2" s="1"/>
  <c r="I57" i="3"/>
  <c r="AX10" i="1" s="1"/>
  <c r="AU7" i="2" s="1" a="1"/>
  <c r="AU7" i="2" s="1"/>
  <c r="B33" i="9"/>
  <c r="C33" i="9" s="1"/>
  <c r="B20" i="5"/>
  <c r="C20" i="5" s="1"/>
  <c r="H67" i="3"/>
  <c r="BH9" i="1" s="1"/>
  <c r="BE6" i="2" s="1" a="1"/>
  <c r="BE6" i="2" s="1"/>
  <c r="H63" i="3"/>
  <c r="BD9" i="1" s="1"/>
  <c r="BA6" i="2" s="1" a="1"/>
  <c r="BA6" i="2" s="1"/>
  <c r="H59" i="3"/>
  <c r="AZ9" i="1" s="1"/>
  <c r="AW6" i="2" s="1" a="1"/>
  <c r="AW6" i="2" s="1"/>
  <c r="H55" i="3"/>
  <c r="AV9" i="1" s="1"/>
  <c r="AS6" i="2" s="1" a="1"/>
  <c r="AS6" i="2" s="1"/>
  <c r="H69" i="3"/>
  <c r="BJ9" i="1" s="1"/>
  <c r="BG6" i="2" s="1" a="1"/>
  <c r="BG6" i="2" s="1"/>
  <c r="H68" i="3"/>
  <c r="BI9" i="1" s="1"/>
  <c r="BF6" i="2" s="1" a="1"/>
  <c r="BF6" i="2" s="1"/>
  <c r="H65" i="3"/>
  <c r="BF9" i="1" s="1"/>
  <c r="BC6" i="2" s="1" a="1"/>
  <c r="BC6" i="2" s="1"/>
  <c r="H64" i="3"/>
  <c r="BE9" i="1" s="1"/>
  <c r="BB6" i="2" s="1" a="1"/>
  <c r="BB6" i="2" s="1"/>
  <c r="H61" i="3"/>
  <c r="BB9" i="1" s="1"/>
  <c r="AY6" i="2" s="1" a="1"/>
  <c r="AY6" i="2" s="1"/>
  <c r="H60" i="3"/>
  <c r="BA9" i="1" s="1"/>
  <c r="AX6" i="2" s="1" a="1"/>
  <c r="AX6" i="2" s="1"/>
  <c r="H57" i="3"/>
  <c r="AX9" i="1" s="1"/>
  <c r="AU6" i="2" s="1" a="1"/>
  <c r="AU6" i="2" s="1"/>
  <c r="H56" i="3"/>
  <c r="AW9" i="1" s="1"/>
  <c r="AT6" i="2" s="1" a="1"/>
  <c r="AT6" i="2" s="1"/>
  <c r="H50" i="3"/>
  <c r="AR9" i="1" s="1"/>
  <c r="AP6" i="2" s="1" a="1"/>
  <c r="AP6" i="2" s="1"/>
  <c r="H46" i="3"/>
  <c r="AN9" i="1" s="1"/>
  <c r="AL6" i="2" s="1" a="1"/>
  <c r="AL6" i="2" s="1"/>
  <c r="H41" i="3"/>
  <c r="AI9" i="1" s="1"/>
  <c r="AH6" i="2" s="1" a="1"/>
  <c r="AH6" i="2" s="1"/>
  <c r="H37" i="3"/>
  <c r="AE9" i="1" s="1"/>
  <c r="AD6" i="2" s="1" a="1"/>
  <c r="AD6" i="2" s="1"/>
  <c r="H28" i="3"/>
  <c r="W9" i="1" s="1"/>
  <c r="V6" i="2" s="1" a="1"/>
  <c r="V6" i="2" s="1"/>
  <c r="H23" i="3"/>
  <c r="S9" i="1" s="1"/>
  <c r="R6" i="2" s="1" a="1"/>
  <c r="R6" i="2" s="1"/>
  <c r="H18" i="3"/>
  <c r="O9" i="1" s="1"/>
  <c r="N6" i="2" s="1" a="1"/>
  <c r="N6" i="2" s="1"/>
  <c r="H14" i="3"/>
  <c r="K9" i="1" s="1"/>
  <c r="J6" i="2" s="1" a="1"/>
  <c r="J6" i="2" s="1"/>
  <c r="H9" i="3"/>
  <c r="G9" i="1" s="1"/>
  <c r="F6" i="2" s="1" a="1"/>
  <c r="F6" i="2" s="1"/>
  <c r="H66" i="3"/>
  <c r="BG9" i="1" s="1"/>
  <c r="BD6" i="2" s="1" a="1"/>
  <c r="BD6" i="2" s="1"/>
  <c r="H62" i="3"/>
  <c r="BC9" i="1" s="1"/>
  <c r="AZ6" i="2" s="1" a="1"/>
  <c r="AZ6" i="2" s="1"/>
  <c r="H58" i="3"/>
  <c r="AY9" i="1" s="1"/>
  <c r="AV6" i="2" s="1" a="1"/>
  <c r="AV6" i="2" s="1"/>
  <c r="H49" i="3"/>
  <c r="AQ9" i="1" s="1"/>
  <c r="AO6" i="2" s="1" a="1"/>
  <c r="AO6" i="2" s="1"/>
  <c r="H45" i="3"/>
  <c r="AM9" i="1" s="1"/>
  <c r="AK6" i="2" s="1" a="1"/>
  <c r="AK6" i="2" s="1"/>
  <c r="H40" i="3"/>
  <c r="AH9" i="1" s="1"/>
  <c r="AG6" i="2" s="1" a="1"/>
  <c r="AG6" i="2" s="1"/>
  <c r="H36" i="3"/>
  <c r="AD9" i="1" s="1"/>
  <c r="AC6" i="2" s="1" a="1"/>
  <c r="AC6" i="2" s="1"/>
  <c r="H31" i="3"/>
  <c r="Z9" i="1" s="1"/>
  <c r="Y6" i="2" s="1" a="1"/>
  <c r="Y6" i="2" s="1"/>
  <c r="H27" i="3"/>
  <c r="V9" i="1" s="1"/>
  <c r="U6" i="2" s="1" a="1"/>
  <c r="U6" i="2" s="1"/>
  <c r="H22" i="3"/>
  <c r="R9" i="1" s="1"/>
  <c r="Q6" i="2" s="1" a="1"/>
  <c r="Q6" i="2" s="1"/>
  <c r="H17" i="3"/>
  <c r="H13" i="3"/>
  <c r="J9" i="1" s="1"/>
  <c r="I6" i="2" s="1" a="1"/>
  <c r="I6" i="2" s="1"/>
  <c r="H8" i="3"/>
  <c r="F9" i="1" s="1"/>
  <c r="E6" i="2" s="1" a="1"/>
  <c r="E6" i="2" s="1"/>
  <c r="H70" i="3"/>
  <c r="BK9" i="1" s="1"/>
  <c r="BH6" i="2" s="1" a="1"/>
  <c r="BH6" i="2" s="1"/>
  <c r="H52" i="3"/>
  <c r="AT9" i="1" s="1"/>
  <c r="AR6" i="2" s="1" a="1"/>
  <c r="AR6" i="2" s="1"/>
  <c r="H48" i="3"/>
  <c r="AP9" i="1" s="1"/>
  <c r="AN6" i="2" s="1" a="1"/>
  <c r="AN6" i="2" s="1"/>
  <c r="H44" i="3"/>
  <c r="AL9" i="1" s="1"/>
  <c r="AJ6" i="2" s="1" a="1"/>
  <c r="AJ6" i="2" s="1"/>
  <c r="H39" i="3"/>
  <c r="AG9" i="1" s="1"/>
  <c r="AF6" i="2" s="1" a="1"/>
  <c r="AF6" i="2" s="1"/>
  <c r="H35" i="3"/>
  <c r="AC9" i="1" s="1"/>
  <c r="AB6" i="2" s="1" a="1"/>
  <c r="AB6" i="2" s="1"/>
  <c r="H30" i="3"/>
  <c r="Y9" i="1" s="1"/>
  <c r="X6" i="2" s="1" a="1"/>
  <c r="X6" i="2" s="1"/>
  <c r="H21" i="3"/>
  <c r="Q9" i="1" s="1"/>
  <c r="P6" i="2" s="1" a="1"/>
  <c r="P6" i="2" s="1"/>
  <c r="H16" i="3"/>
  <c r="M9" i="1" s="1"/>
  <c r="L6" i="2" s="1" a="1"/>
  <c r="L6" i="2" s="1"/>
  <c r="H12" i="3"/>
  <c r="I9" i="1" s="1"/>
  <c r="H6" i="2" s="1" a="1"/>
  <c r="H6" i="2" s="1"/>
  <c r="H7" i="3"/>
  <c r="E9" i="1" s="1"/>
  <c r="D6" i="2" s="1" a="1"/>
  <c r="D6" i="2" s="1"/>
  <c r="H24" i="3"/>
  <c r="T9" i="1" s="1"/>
  <c r="S6" i="2" s="1" a="1"/>
  <c r="S6" i="2" s="1"/>
  <c r="H15" i="3"/>
  <c r="L9" i="1" s="1"/>
  <c r="K6" i="2" s="1" a="1"/>
  <c r="K6" i="2" s="1"/>
  <c r="H51" i="3"/>
  <c r="AS9" i="1" s="1"/>
  <c r="AQ6" i="2" s="1" a="1"/>
  <c r="AQ6" i="2" s="1"/>
  <c r="H47" i="3"/>
  <c r="AO9" i="1" s="1"/>
  <c r="AM6" i="2" s="1" a="1"/>
  <c r="AM6" i="2" s="1"/>
  <c r="H43" i="3"/>
  <c r="AK9" i="1" s="1"/>
  <c r="AI6" i="2" s="1" a="1"/>
  <c r="AI6" i="2" s="1"/>
  <c r="H38" i="3"/>
  <c r="AF9" i="1" s="1"/>
  <c r="AE6" i="2" s="1" a="1"/>
  <c r="AE6" i="2" s="1"/>
  <c r="H34" i="3"/>
  <c r="AB9" i="1" s="1"/>
  <c r="AA6" i="2" s="1" a="1"/>
  <c r="AA6" i="2" s="1"/>
  <c r="H29" i="3"/>
  <c r="X9" i="1" s="1"/>
  <c r="W6" i="2" s="1" a="1"/>
  <c r="W6" i="2" s="1"/>
  <c r="B26" i="8"/>
  <c r="C26" i="8" s="1"/>
  <c r="B20" i="8"/>
  <c r="C20" i="8" s="1"/>
  <c r="D67" i="3"/>
  <c r="BH5" i="1" s="1"/>
  <c r="BE2" i="2" s="1" a="1"/>
  <c r="BE2" i="2" s="1"/>
  <c r="D63" i="3"/>
  <c r="BD5" i="1" s="1"/>
  <c r="BA2" i="2" s="1" a="1"/>
  <c r="BA2" i="2" s="1"/>
  <c r="D59" i="3"/>
  <c r="AZ5" i="1" s="1"/>
  <c r="AW2" i="2" s="1" a="1"/>
  <c r="AW2" i="2" s="1"/>
  <c r="D55" i="3"/>
  <c r="AV5" i="1" s="1"/>
  <c r="AS2" i="2" s="1" a="1"/>
  <c r="AS2" i="2" s="1"/>
  <c r="D70" i="3"/>
  <c r="BK5" i="1" s="1"/>
  <c r="BH2" i="2" s="1" a="1"/>
  <c r="BH2" i="2" s="1"/>
  <c r="D66" i="3"/>
  <c r="BG5" i="1" s="1"/>
  <c r="BD2" i="2" s="1" a="1"/>
  <c r="BD2" i="2" s="1"/>
  <c r="D62" i="3"/>
  <c r="BC5" i="1" s="1"/>
  <c r="AZ2" i="2" s="1" a="1"/>
  <c r="AZ2" i="2" s="1"/>
  <c r="D58" i="3"/>
  <c r="AY5" i="1" s="1"/>
  <c r="AV2" i="2" s="1" a="1"/>
  <c r="AV2" i="2" s="1"/>
  <c r="D50" i="3"/>
  <c r="AR5" i="1" s="1"/>
  <c r="AP2" i="2" s="1" a="1"/>
  <c r="AP2" i="2" s="1"/>
  <c r="D46" i="3"/>
  <c r="AN5" i="1" s="1"/>
  <c r="AL2" i="2" s="1" a="1"/>
  <c r="AL2" i="2" s="1"/>
  <c r="D41" i="3"/>
  <c r="AI5" i="1" s="1"/>
  <c r="AH2" i="2" s="1" a="1"/>
  <c r="AH2" i="2" s="1"/>
  <c r="D37" i="3"/>
  <c r="AE5" i="1" s="1"/>
  <c r="AD2" i="2" s="1" a="1"/>
  <c r="AD2" i="2" s="1"/>
  <c r="D33" i="3"/>
  <c r="AA5" i="1" s="1"/>
  <c r="Z2" i="2" s="1" a="1"/>
  <c r="Z2" i="2" s="1"/>
  <c r="D28" i="3"/>
  <c r="W5" i="1" s="1"/>
  <c r="V2" i="2" s="1" a="1"/>
  <c r="V2" i="2" s="1"/>
  <c r="D23" i="3"/>
  <c r="S5" i="1" s="1"/>
  <c r="R2" i="2" s="1" a="1"/>
  <c r="R2" i="2" s="1"/>
  <c r="D18" i="3"/>
  <c r="O5" i="1" s="1"/>
  <c r="N2" i="2" s="1" a="1"/>
  <c r="N2" i="2" s="1"/>
  <c r="D14" i="3"/>
  <c r="K5" i="1" s="1"/>
  <c r="J2" i="2" s="1" a="1"/>
  <c r="J2" i="2" s="1"/>
  <c r="D9" i="3"/>
  <c r="G5" i="1" s="1"/>
  <c r="F2" i="2" s="1" a="1"/>
  <c r="F2" i="2" s="1"/>
  <c r="D49" i="3"/>
  <c r="AQ5" i="1" s="1"/>
  <c r="AO2" i="2" s="1" a="1"/>
  <c r="AO2" i="2" s="1"/>
  <c r="D45" i="3"/>
  <c r="AM5" i="1" s="1"/>
  <c r="AK2" i="2" s="1" a="1"/>
  <c r="AK2" i="2" s="1"/>
  <c r="D40" i="3"/>
  <c r="AH5" i="1" s="1"/>
  <c r="AG2" i="2" s="1" a="1"/>
  <c r="AG2" i="2" s="1"/>
  <c r="D36" i="3"/>
  <c r="AD5" i="1" s="1"/>
  <c r="AC2" i="2" s="1" a="1"/>
  <c r="AC2" i="2" s="1"/>
  <c r="D31" i="3"/>
  <c r="Z5" i="1" s="1"/>
  <c r="Y2" i="2" s="1" a="1"/>
  <c r="Y2" i="2" s="1"/>
  <c r="D27" i="3"/>
  <c r="V5" i="1" s="1"/>
  <c r="U2" i="2" s="1" a="1"/>
  <c r="U2" i="2" s="1"/>
  <c r="D22" i="3"/>
  <c r="R5" i="1" s="1"/>
  <c r="Q2" i="2" s="1" a="1"/>
  <c r="Q2" i="2" s="1"/>
  <c r="D17" i="3"/>
  <c r="D13" i="3"/>
  <c r="J5" i="1" s="1"/>
  <c r="I2" i="2" s="1" a="1"/>
  <c r="I2" i="2" s="1"/>
  <c r="D8" i="3"/>
  <c r="F5" i="1" s="1"/>
  <c r="E2" i="2" s="1" a="1"/>
  <c r="E2" i="2" s="1"/>
  <c r="C2" i="3"/>
  <c r="D52" i="3"/>
  <c r="AT5" i="1" s="1"/>
  <c r="AR2" i="2" s="1" a="1"/>
  <c r="AR2" i="2" s="1"/>
  <c r="D48" i="3"/>
  <c r="AP5" i="1" s="1"/>
  <c r="AN2" i="2" s="1" a="1"/>
  <c r="AN2" i="2" s="1"/>
  <c r="D44" i="3"/>
  <c r="AL5" i="1" s="1"/>
  <c r="AJ2" i="2" s="1" a="1"/>
  <c r="AJ2" i="2" s="1"/>
  <c r="D39" i="3"/>
  <c r="AG5" i="1" s="1"/>
  <c r="AF2" i="2" s="1" a="1"/>
  <c r="AF2" i="2" s="1"/>
  <c r="D35" i="3"/>
  <c r="AC5" i="1" s="1"/>
  <c r="AB2" i="2" s="1" a="1"/>
  <c r="AB2" i="2" s="1"/>
  <c r="D30" i="3"/>
  <c r="Y5" i="1" s="1"/>
  <c r="X2" i="2" s="1" a="1"/>
  <c r="X2" i="2" s="1"/>
  <c r="D21" i="3"/>
  <c r="Q5" i="1" s="1"/>
  <c r="P2" i="2" s="1" a="1"/>
  <c r="P2" i="2" s="1"/>
  <c r="D16" i="3"/>
  <c r="M5" i="1" s="1"/>
  <c r="L2" i="2" s="1" a="1"/>
  <c r="L2" i="2" s="1"/>
  <c r="D12" i="3"/>
  <c r="I5" i="1" s="1"/>
  <c r="H2" i="2" s="1" a="1"/>
  <c r="H2" i="2" s="1"/>
  <c r="D7" i="3"/>
  <c r="E5" i="1" s="1"/>
  <c r="D2" i="2" s="1" a="1"/>
  <c r="D2" i="2" s="1"/>
  <c r="D65" i="3"/>
  <c r="BF5" i="1" s="1"/>
  <c r="BC2" i="2" s="1" a="1"/>
  <c r="BC2" i="2" s="1"/>
  <c r="D57" i="3"/>
  <c r="AX5" i="1" s="1"/>
  <c r="AU2" i="2" s="1" a="1"/>
  <c r="AU2" i="2" s="1"/>
  <c r="D68" i="3"/>
  <c r="BI5" i="1" s="1"/>
  <c r="BF2" i="2" s="1" a="1"/>
  <c r="BF2" i="2" s="1"/>
  <c r="D60" i="3"/>
  <c r="BA5" i="1" s="1"/>
  <c r="AX2" i="2" s="1" a="1"/>
  <c r="AX2" i="2" s="1"/>
  <c r="D69" i="3"/>
  <c r="BJ5" i="1" s="1"/>
  <c r="BG2" i="2" s="1" a="1"/>
  <c r="BG2" i="2" s="1"/>
  <c r="D61" i="3"/>
  <c r="BB5" i="1" s="1"/>
  <c r="AY2" i="2" s="1" a="1"/>
  <c r="AY2" i="2" s="1"/>
  <c r="D24" i="3"/>
  <c r="T5" i="1" s="1"/>
  <c r="S2" i="2" s="1" a="1"/>
  <c r="S2" i="2" s="1"/>
  <c r="D20" i="3"/>
  <c r="P5" i="1" s="1"/>
  <c r="O2" i="2" s="1" a="1"/>
  <c r="O2" i="2" s="1"/>
  <c r="D15" i="3"/>
  <c r="L5" i="1" s="1"/>
  <c r="K2" i="2" s="1" a="1"/>
  <c r="K2" i="2" s="1"/>
  <c r="D64" i="3"/>
  <c r="BE5" i="1" s="1"/>
  <c r="BB2" i="2" s="1" a="1"/>
  <c r="BB2" i="2" s="1"/>
  <c r="D56" i="3"/>
  <c r="AW5" i="1" s="1"/>
  <c r="AT2" i="2" s="1" a="1"/>
  <c r="AT2" i="2" s="1"/>
  <c r="D51" i="3"/>
  <c r="AS5" i="1" s="1"/>
  <c r="AQ2" i="2" s="1" a="1"/>
  <c r="AQ2" i="2" s="1"/>
  <c r="D47" i="3"/>
  <c r="AO5" i="1" s="1"/>
  <c r="AM2" i="2" s="1" a="1"/>
  <c r="AM2" i="2" s="1"/>
  <c r="D38" i="3"/>
  <c r="AF5" i="1" s="1"/>
  <c r="AE2" i="2" s="1" a="1"/>
  <c r="AE2" i="2" s="1"/>
  <c r="D34" i="3"/>
  <c r="AB5" i="1" s="1"/>
  <c r="AA2" i="2" s="1" a="1"/>
  <c r="AA2" i="2" s="1"/>
  <c r="D29" i="3"/>
  <c r="X5" i="1" s="1"/>
  <c r="W2" i="2" s="1" a="1"/>
  <c r="W2" i="2" s="1"/>
  <c r="B6" i="4"/>
  <c r="C6" i="4" s="1"/>
  <c r="F70" i="3"/>
  <c r="BK7" i="1" s="1"/>
  <c r="BH4" i="2" s="1" a="1"/>
  <c r="BH4" i="2" s="1"/>
  <c r="F69" i="3"/>
  <c r="BJ7" i="1" s="1"/>
  <c r="BG4" i="2" s="1" a="1"/>
  <c r="BG4" i="2" s="1"/>
  <c r="F65" i="3"/>
  <c r="BF7" i="1" s="1"/>
  <c r="BC4" i="2" s="1" a="1"/>
  <c r="BC4" i="2" s="1"/>
  <c r="F61" i="3"/>
  <c r="BB7" i="1" s="1"/>
  <c r="AY4" i="2" s="1" a="1"/>
  <c r="AY4" i="2" s="1"/>
  <c r="F57" i="3"/>
  <c r="AX7" i="1" s="1"/>
  <c r="AU4" i="2" s="1" a="1"/>
  <c r="AU4" i="2" s="1"/>
  <c r="F67" i="3"/>
  <c r="BH7" i="1" s="1"/>
  <c r="BE4" i="2" s="1" a="1"/>
  <c r="BE4" i="2" s="1"/>
  <c r="F63" i="3"/>
  <c r="BD7" i="1" s="1"/>
  <c r="BA4" i="2" s="1" a="1"/>
  <c r="BA4" i="2" s="1"/>
  <c r="F59" i="3"/>
  <c r="AZ7" i="1" s="1"/>
  <c r="AW4" i="2" s="1" a="1"/>
  <c r="AW4" i="2" s="1"/>
  <c r="F55" i="3"/>
  <c r="AV7" i="1" s="1"/>
  <c r="AS4" i="2" s="1" a="1"/>
  <c r="AS4" i="2" s="1"/>
  <c r="F52" i="3"/>
  <c r="AT7" i="1" s="1"/>
  <c r="AR4" i="2" s="1" a="1"/>
  <c r="AR4" i="2" s="1"/>
  <c r="F48" i="3"/>
  <c r="AP7" i="1" s="1"/>
  <c r="AN4" i="2" s="1" a="1"/>
  <c r="AN4" i="2" s="1"/>
  <c r="F44" i="3"/>
  <c r="AL7" i="1" s="1"/>
  <c r="AJ4" i="2" s="1" a="1"/>
  <c r="AJ4" i="2" s="1"/>
  <c r="F39" i="3"/>
  <c r="AG7" i="1" s="1"/>
  <c r="AF4" i="2" s="1" a="1"/>
  <c r="AF4" i="2" s="1"/>
  <c r="F35" i="3"/>
  <c r="AC7" i="1" s="1"/>
  <c r="AB4" i="2" s="1" a="1"/>
  <c r="AB4" i="2" s="1"/>
  <c r="F30" i="3"/>
  <c r="Y7" i="1" s="1"/>
  <c r="X4" i="2" s="1" a="1"/>
  <c r="X4" i="2" s="1"/>
  <c r="F26" i="3"/>
  <c r="U7" i="1" s="1"/>
  <c r="T4" i="2" s="1" a="1"/>
  <c r="T4" i="2" s="1"/>
  <c r="F21" i="3"/>
  <c r="Q7" i="1" s="1"/>
  <c r="P4" i="2" s="1" a="1"/>
  <c r="P4" i="2" s="1"/>
  <c r="F16" i="3"/>
  <c r="M7" i="1" s="1"/>
  <c r="L4" i="2" s="1" a="1"/>
  <c r="L4" i="2" s="1"/>
  <c r="F12" i="3"/>
  <c r="I7" i="1" s="1"/>
  <c r="H4" i="2" s="1" a="1"/>
  <c r="H4" i="2" s="1"/>
  <c r="F7" i="3"/>
  <c r="E7" i="1" s="1"/>
  <c r="D4" i="2" s="1" a="1"/>
  <c r="D4" i="2" s="1"/>
  <c r="F64" i="3"/>
  <c r="BE7" i="1" s="1"/>
  <c r="BB4" i="2" s="1" a="1"/>
  <c r="BB4" i="2" s="1"/>
  <c r="F60" i="3"/>
  <c r="BA7" i="1" s="1"/>
  <c r="AX4" i="2" s="1" a="1"/>
  <c r="AX4" i="2" s="1"/>
  <c r="F56" i="3"/>
  <c r="AW7" i="1" s="1"/>
  <c r="AT4" i="2" s="1" a="1"/>
  <c r="AT4" i="2" s="1"/>
  <c r="F51" i="3"/>
  <c r="AS7" i="1" s="1"/>
  <c r="AQ4" i="2" s="1" a="1"/>
  <c r="AQ4" i="2" s="1"/>
  <c r="F47" i="3"/>
  <c r="AO7" i="1" s="1"/>
  <c r="AM4" i="2" s="1" a="1"/>
  <c r="AM4" i="2" s="1"/>
  <c r="F43" i="3"/>
  <c r="AK7" i="1" s="1"/>
  <c r="AI4" i="2" s="1" a="1"/>
  <c r="AI4" i="2" s="1"/>
  <c r="F38" i="3"/>
  <c r="AF7" i="1" s="1"/>
  <c r="AE4" i="2" s="1" a="1"/>
  <c r="AE4" i="2" s="1"/>
  <c r="F34" i="3"/>
  <c r="AB7" i="1" s="1"/>
  <c r="AA4" i="2" s="1" a="1"/>
  <c r="AA4" i="2" s="1"/>
  <c r="F29" i="3"/>
  <c r="X7" i="1" s="1"/>
  <c r="W4" i="2" s="1" a="1"/>
  <c r="W4" i="2" s="1"/>
  <c r="F24" i="3"/>
  <c r="T7" i="1" s="1"/>
  <c r="S4" i="2" s="1" a="1"/>
  <c r="S4" i="2" s="1"/>
  <c r="F20" i="3"/>
  <c r="P7" i="1" s="1"/>
  <c r="O4" i="2" s="1" a="1"/>
  <c r="O4" i="2" s="1"/>
  <c r="F15" i="3"/>
  <c r="L7" i="1" s="1"/>
  <c r="K4" i="2" s="1" a="1"/>
  <c r="K4" i="2" s="1"/>
  <c r="F50" i="3"/>
  <c r="AR7" i="1" s="1"/>
  <c r="AP4" i="2" s="1" a="1"/>
  <c r="AP4" i="2" s="1"/>
  <c r="F46" i="3"/>
  <c r="AN7" i="1" s="1"/>
  <c r="AL4" i="2" s="1" a="1"/>
  <c r="AL4" i="2" s="1"/>
  <c r="F41" i="3"/>
  <c r="AI7" i="1" s="1"/>
  <c r="AH4" i="2" s="1" a="1"/>
  <c r="AH4" i="2" s="1"/>
  <c r="F37" i="3"/>
  <c r="AE7" i="1" s="1"/>
  <c r="AD4" i="2" s="1" a="1"/>
  <c r="AD4" i="2" s="1"/>
  <c r="F28" i="3"/>
  <c r="W7" i="1" s="1"/>
  <c r="V4" i="2" s="1" a="1"/>
  <c r="V4" i="2" s="1"/>
  <c r="F23" i="3"/>
  <c r="S7" i="1" s="1"/>
  <c r="R4" i="2" s="1" a="1"/>
  <c r="R4" i="2" s="1"/>
  <c r="F18" i="3"/>
  <c r="O7" i="1" s="1"/>
  <c r="N4" i="2" s="1" a="1"/>
  <c r="N4" i="2" s="1"/>
  <c r="F14" i="3"/>
  <c r="K7" i="1" s="1"/>
  <c r="J4" i="2" s="1" a="1"/>
  <c r="J4" i="2" s="1"/>
  <c r="F9" i="3"/>
  <c r="G7" i="1" s="1"/>
  <c r="F4" i="2" s="1" a="1"/>
  <c r="F4" i="2" s="1"/>
  <c r="F22" i="3"/>
  <c r="R7" i="1" s="1"/>
  <c r="Q4" i="2" s="1" a="1"/>
  <c r="Q4" i="2" s="1"/>
  <c r="F17" i="3"/>
  <c r="F13" i="3"/>
  <c r="J7" i="1" s="1"/>
  <c r="I4" i="2" s="1" a="1"/>
  <c r="I4" i="2" s="1"/>
  <c r="F8" i="3"/>
  <c r="F7" i="1" s="1"/>
  <c r="E4" i="2" s="1" a="1"/>
  <c r="E4" i="2" s="1"/>
  <c r="F66" i="3"/>
  <c r="BG7" i="1" s="1"/>
  <c r="BD4" i="2" s="1" a="1"/>
  <c r="BD4" i="2" s="1"/>
  <c r="F58" i="3"/>
  <c r="AY7" i="1" s="1"/>
  <c r="AV4" i="2" s="1" a="1"/>
  <c r="AV4" i="2" s="1"/>
  <c r="F49" i="3"/>
  <c r="AQ7" i="1" s="1"/>
  <c r="AO4" i="2" s="1" a="1"/>
  <c r="AO4" i="2" s="1"/>
  <c r="F45" i="3"/>
  <c r="AM7" i="1" s="1"/>
  <c r="AK4" i="2" s="1" a="1"/>
  <c r="AK4" i="2" s="1"/>
  <c r="F40" i="3"/>
  <c r="AH7" i="1" s="1"/>
  <c r="AG4" i="2" s="1" a="1"/>
  <c r="AG4" i="2" s="1"/>
  <c r="F36" i="3"/>
  <c r="AD7" i="1" s="1"/>
  <c r="AC4" i="2" s="1" a="1"/>
  <c r="AC4" i="2" s="1"/>
  <c r="F31" i="3"/>
  <c r="Z7" i="1" s="1"/>
  <c r="Y4" i="2" s="1" a="1"/>
  <c r="Y4" i="2" s="1"/>
  <c r="F27" i="3"/>
  <c r="V7" i="1" s="1"/>
  <c r="U4" i="2" s="1" a="1"/>
  <c r="U4" i="2" s="1"/>
  <c r="F62" i="3"/>
  <c r="BC7" i="1" s="1"/>
  <c r="AZ4" i="2" s="1" a="1"/>
  <c r="AZ4" i="2" s="1"/>
  <c r="B6" i="6"/>
  <c r="C6" i="6" s="1"/>
  <c r="C81" i="6"/>
  <c r="B81" i="6" s="1"/>
  <c r="F68" i="3" s="1"/>
  <c r="BI7" i="1" s="1"/>
  <c r="BF4" i="2" s="1" a="1"/>
  <c r="BF4" i="2" s="1"/>
  <c r="B11" i="9"/>
  <c r="C11" i="9" s="1"/>
  <c r="B6" i="9"/>
  <c r="C6" i="9" s="1"/>
  <c r="B33" i="5"/>
  <c r="C33" i="5" s="1"/>
  <c r="B4" i="8"/>
  <c r="H4" i="3" s="1"/>
  <c r="C9" i="1" s="1"/>
  <c r="B6" i="2" s="1" a="1"/>
  <c r="B6" i="2" s="1"/>
  <c r="C26" i="10"/>
  <c r="J26" i="3"/>
  <c r="U11" i="1" s="1"/>
  <c r="T8" i="2" s="1" a="1"/>
  <c r="T8" i="2" s="1"/>
  <c r="B26" i="4"/>
  <c r="C26" i="4" s="1"/>
  <c r="B11" i="6"/>
  <c r="C11" i="6" s="1"/>
  <c r="B33" i="6"/>
  <c r="C33" i="6" s="1"/>
  <c r="B4" i="7"/>
  <c r="G4" i="3" s="1"/>
  <c r="C8" i="1" s="1"/>
  <c r="B5" i="2" s="1" a="1"/>
  <c r="B5" i="2" s="1"/>
  <c r="B20" i="7"/>
  <c r="C20" i="7" s="1"/>
  <c r="B33" i="10"/>
  <c r="J36" i="3"/>
  <c r="AD11" i="1" s="1"/>
  <c r="AC8" i="2" s="1" a="1"/>
  <c r="AC8" i="2" s="1"/>
  <c r="B6" i="8"/>
  <c r="C6" i="8" s="1"/>
  <c r="B11" i="8"/>
  <c r="C11" i="8" s="1"/>
  <c r="B33" i="8"/>
  <c r="C33" i="8" s="1"/>
  <c r="C20" i="10"/>
  <c r="J20" i="3"/>
  <c r="P11" i="1" s="1"/>
  <c r="O8" i="2" s="1" a="1"/>
  <c r="O8" i="2" s="1"/>
  <c r="G68" i="3"/>
  <c r="BI8" i="1" s="1"/>
  <c r="BF5" i="2" s="1" a="1"/>
  <c r="BF5" i="2" s="1"/>
  <c r="G64" i="3"/>
  <c r="BE8" i="1" s="1"/>
  <c r="BB5" i="2" s="1" a="1"/>
  <c r="BB5" i="2" s="1"/>
  <c r="G60" i="3"/>
  <c r="BA8" i="1" s="1"/>
  <c r="AX5" i="2" s="1" a="1"/>
  <c r="AX5" i="2" s="1"/>
  <c r="G56" i="3"/>
  <c r="AW8" i="1" s="1"/>
  <c r="AT5" i="2" s="1" a="1"/>
  <c r="AT5" i="2" s="1"/>
  <c r="G51" i="3"/>
  <c r="AS8" i="1" s="1"/>
  <c r="AQ5" i="2" s="1" a="1"/>
  <c r="AQ5" i="2" s="1"/>
  <c r="G47" i="3"/>
  <c r="AO8" i="1" s="1"/>
  <c r="AM5" i="2" s="1" a="1"/>
  <c r="AM5" i="2" s="1"/>
  <c r="G43" i="3"/>
  <c r="AK8" i="1" s="1"/>
  <c r="AI5" i="2" s="1" a="1"/>
  <c r="AI5" i="2" s="1"/>
  <c r="G38" i="3"/>
  <c r="AF8" i="1" s="1"/>
  <c r="AE5" i="2" s="1" a="1"/>
  <c r="AE5" i="2" s="1"/>
  <c r="G34" i="3"/>
  <c r="AB8" i="1" s="1"/>
  <c r="AA5" i="2" s="1" a="1"/>
  <c r="AA5" i="2" s="1"/>
  <c r="G29" i="3"/>
  <c r="X8" i="1" s="1"/>
  <c r="W5" i="2" s="1" a="1"/>
  <c r="W5" i="2" s="1"/>
  <c r="G24" i="3"/>
  <c r="T8" i="1" s="1"/>
  <c r="S5" i="2" s="1" a="1"/>
  <c r="S5" i="2" s="1"/>
  <c r="G20" i="3"/>
  <c r="P8" i="1" s="1"/>
  <c r="O5" i="2" s="1" a="1"/>
  <c r="O5" i="2" s="1"/>
  <c r="G15" i="3"/>
  <c r="L8" i="1" s="1"/>
  <c r="K5" i="2" s="1" a="1"/>
  <c r="K5" i="2" s="1"/>
  <c r="G6" i="3"/>
  <c r="D8" i="1" s="1"/>
  <c r="C5" i="2" s="1" a="1"/>
  <c r="C5" i="2" s="1"/>
  <c r="G69" i="3"/>
  <c r="BJ8" i="1" s="1"/>
  <c r="BG5" i="2" s="1" a="1"/>
  <c r="BG5" i="2" s="1"/>
  <c r="G65" i="3"/>
  <c r="BF8" i="1" s="1"/>
  <c r="BC5" i="2" s="1" a="1"/>
  <c r="BC5" i="2" s="1"/>
  <c r="G61" i="3"/>
  <c r="BB8" i="1" s="1"/>
  <c r="AY5" i="2" s="1" a="1"/>
  <c r="AY5" i="2" s="1"/>
  <c r="G57" i="3"/>
  <c r="AX8" i="1" s="1"/>
  <c r="AU5" i="2" s="1" a="1"/>
  <c r="AU5" i="2" s="1"/>
  <c r="G50" i="3"/>
  <c r="AR8" i="1" s="1"/>
  <c r="AP5" i="2" s="1" a="1"/>
  <c r="AP5" i="2" s="1"/>
  <c r="G46" i="3"/>
  <c r="AN8" i="1" s="1"/>
  <c r="AL5" i="2" s="1" a="1"/>
  <c r="AL5" i="2" s="1"/>
  <c r="G41" i="3"/>
  <c r="AI8" i="1" s="1"/>
  <c r="AH5" i="2" s="1" a="1"/>
  <c r="AH5" i="2" s="1"/>
  <c r="G37" i="3"/>
  <c r="AE8" i="1" s="1"/>
  <c r="AD5" i="2" s="1" a="1"/>
  <c r="AD5" i="2" s="1"/>
  <c r="G33" i="3"/>
  <c r="AA8" i="1" s="1"/>
  <c r="Z5" i="2" s="1" a="1"/>
  <c r="Z5" i="2" s="1"/>
  <c r="G28" i="3"/>
  <c r="W8" i="1" s="1"/>
  <c r="V5" i="2" s="1" a="1"/>
  <c r="V5" i="2" s="1"/>
  <c r="G23" i="3"/>
  <c r="S8" i="1" s="1"/>
  <c r="R5" i="2" s="1" a="1"/>
  <c r="R5" i="2" s="1"/>
  <c r="G18" i="3"/>
  <c r="O8" i="1" s="1"/>
  <c r="N5" i="2" s="1" a="1"/>
  <c r="N5" i="2" s="1"/>
  <c r="G14" i="3"/>
  <c r="K8" i="1" s="1"/>
  <c r="J5" i="2" s="1" a="1"/>
  <c r="J5" i="2" s="1"/>
  <c r="G9" i="3"/>
  <c r="G8" i="1" s="1"/>
  <c r="F5" i="2" s="1" a="1"/>
  <c r="F5" i="2" s="1"/>
  <c r="G66" i="3"/>
  <c r="BG8" i="1" s="1"/>
  <c r="BD5" i="2" s="1" a="1"/>
  <c r="BD5" i="2" s="1"/>
  <c r="G62" i="3"/>
  <c r="BC8" i="1" s="1"/>
  <c r="AZ5" i="2" s="1" a="1"/>
  <c r="AZ5" i="2" s="1"/>
  <c r="G58" i="3"/>
  <c r="AY8" i="1" s="1"/>
  <c r="AV5" i="2" s="1" a="1"/>
  <c r="AV5" i="2" s="1"/>
  <c r="G49" i="3"/>
  <c r="AQ8" i="1" s="1"/>
  <c r="AO5" i="2" s="1" a="1"/>
  <c r="AO5" i="2" s="1"/>
  <c r="G45" i="3"/>
  <c r="AM8" i="1" s="1"/>
  <c r="AK5" i="2" s="1" a="1"/>
  <c r="AK5" i="2" s="1"/>
  <c r="G40" i="3"/>
  <c r="AH8" i="1" s="1"/>
  <c r="AG5" i="2" s="1" a="1"/>
  <c r="AG5" i="2" s="1"/>
  <c r="G36" i="3"/>
  <c r="AD8" i="1" s="1"/>
  <c r="AC5" i="2" s="1" a="1"/>
  <c r="AC5" i="2" s="1"/>
  <c r="G31" i="3"/>
  <c r="Z8" i="1" s="1"/>
  <c r="Y5" i="2" s="1" a="1"/>
  <c r="Y5" i="2" s="1"/>
  <c r="G27" i="3"/>
  <c r="V8" i="1" s="1"/>
  <c r="U5" i="2" s="1" a="1"/>
  <c r="U5" i="2" s="1"/>
  <c r="G22" i="3"/>
  <c r="R8" i="1" s="1"/>
  <c r="Q5" i="2" s="1" a="1"/>
  <c r="Q5" i="2" s="1"/>
  <c r="G17" i="3"/>
  <c r="G13" i="3"/>
  <c r="J8" i="1" s="1"/>
  <c r="I5" i="2" s="1" a="1"/>
  <c r="I5" i="2" s="1"/>
  <c r="G8" i="3"/>
  <c r="F8" i="1" s="1"/>
  <c r="E5" i="2" s="1" a="1"/>
  <c r="E5" i="2" s="1"/>
  <c r="G63" i="3"/>
  <c r="BD8" i="1" s="1"/>
  <c r="BA5" i="2" s="1" a="1"/>
  <c r="BA5" i="2" s="1"/>
  <c r="G55" i="3"/>
  <c r="AV8" i="1" s="1"/>
  <c r="AS5" i="2" s="1" a="1"/>
  <c r="AS5" i="2" s="1"/>
  <c r="G21" i="3"/>
  <c r="Q8" i="1" s="1"/>
  <c r="P5" i="2" s="1" a="1"/>
  <c r="P5" i="2" s="1"/>
  <c r="G16" i="3"/>
  <c r="M8" i="1" s="1"/>
  <c r="L5" i="2" s="1" a="1"/>
  <c r="L5" i="2" s="1"/>
  <c r="G12" i="3"/>
  <c r="I8" i="1" s="1"/>
  <c r="H5" i="2" s="1" a="1"/>
  <c r="H5" i="2" s="1"/>
  <c r="G7" i="3"/>
  <c r="E8" i="1" s="1"/>
  <c r="D5" i="2" s="1" a="1"/>
  <c r="D5" i="2" s="1"/>
  <c r="G70" i="3"/>
  <c r="BK8" i="1" s="1"/>
  <c r="BH5" i="2" s="1" a="1"/>
  <c r="BH5" i="2" s="1"/>
  <c r="G67" i="3"/>
  <c r="BH8" i="1" s="1"/>
  <c r="BE5" i="2" s="1" a="1"/>
  <c r="BE5" i="2" s="1"/>
  <c r="G59" i="3"/>
  <c r="AZ8" i="1" s="1"/>
  <c r="AW5" i="2" s="1" a="1"/>
  <c r="AW5" i="2" s="1"/>
  <c r="G52" i="3"/>
  <c r="AT8" i="1" s="1"/>
  <c r="AR5" i="2" s="1" a="1"/>
  <c r="AR5" i="2" s="1"/>
  <c r="G48" i="3"/>
  <c r="AP8" i="1" s="1"/>
  <c r="AN5" i="2" s="1" a="1"/>
  <c r="AN5" i="2" s="1"/>
  <c r="G44" i="3"/>
  <c r="AL8" i="1" s="1"/>
  <c r="AJ5" i="2" s="1" a="1"/>
  <c r="AJ5" i="2" s="1"/>
  <c r="G39" i="3"/>
  <c r="AG8" i="1" s="1"/>
  <c r="AF5" i="2" s="1" a="1"/>
  <c r="AF5" i="2" s="1"/>
  <c r="G35" i="3"/>
  <c r="AC8" i="1" s="1"/>
  <c r="AB5" i="2" s="1" a="1"/>
  <c r="AB5" i="2" s="1"/>
  <c r="G30" i="3"/>
  <c r="Y8" i="1" s="1"/>
  <c r="X5" i="2" s="1" a="1"/>
  <c r="X5" i="2" s="1"/>
  <c r="G26" i="3"/>
  <c r="U8" i="1" s="1"/>
  <c r="T5" i="2" s="1" a="1"/>
  <c r="T5" i="2" s="1"/>
  <c r="B11" i="7"/>
  <c r="C11" i="7" s="1"/>
  <c r="C11" i="10"/>
  <c r="J11" i="3"/>
  <c r="H11" i="1" s="1"/>
  <c r="G8" i="2" s="1" a="1"/>
  <c r="G8" i="2" s="1"/>
  <c r="B4" i="4" l="1"/>
  <c r="D4" i="3" s="1"/>
  <c r="C5" i="1" s="1"/>
  <c r="B2" i="2" s="1" a="1"/>
  <c r="B2" i="2" s="1"/>
  <c r="D11" i="3"/>
  <c r="H5" i="1" s="1"/>
  <c r="G2" i="2" s="1" a="1"/>
  <c r="G2" i="2" s="1"/>
  <c r="I33" i="3"/>
  <c r="AA10" i="1" s="1"/>
  <c r="Z7" i="2" s="1" a="1"/>
  <c r="Z7" i="2" s="1"/>
  <c r="F11" i="3"/>
  <c r="H7" i="1" s="1"/>
  <c r="G4" i="2" s="1" a="1"/>
  <c r="G4" i="2" s="1"/>
  <c r="H11" i="3"/>
  <c r="H9" i="1" s="1"/>
  <c r="G6" i="2" s="1" a="1"/>
  <c r="G6" i="2" s="1"/>
  <c r="H26" i="3"/>
  <c r="U9" i="1" s="1"/>
  <c r="T6" i="2" s="1" a="1"/>
  <c r="T6" i="2" s="1"/>
  <c r="E20" i="3"/>
  <c r="P6" i="1" s="1"/>
  <c r="O3" i="2" s="1" a="1"/>
  <c r="O3" i="2" s="1"/>
  <c r="G11" i="3"/>
  <c r="H8" i="1" s="1"/>
  <c r="G5" i="2" s="1" a="1"/>
  <c r="G5" i="2" s="1"/>
  <c r="C33" i="10"/>
  <c r="J33" i="3"/>
  <c r="AA11" i="1" s="1"/>
  <c r="Z8" i="2" s="1" a="1"/>
  <c r="Z8" i="2" s="1"/>
  <c r="B68" i="3"/>
  <c r="BI34" i="1" s="1"/>
  <c r="BF31" i="2" s="1" a="1"/>
  <c r="BF31" i="2" s="1"/>
  <c r="B64" i="3"/>
  <c r="BE34" i="1" s="1"/>
  <c r="BB31" i="2" s="1" a="1"/>
  <c r="BB31" i="2" s="1"/>
  <c r="B60" i="3"/>
  <c r="BA34" i="1" s="1"/>
  <c r="AX31" i="2" s="1" a="1"/>
  <c r="AX31" i="2" s="1"/>
  <c r="B56" i="3"/>
  <c r="AW34" i="1" s="1"/>
  <c r="AT31" i="2" s="1" a="1"/>
  <c r="AT31" i="2" s="1"/>
  <c r="B69" i="3"/>
  <c r="BJ34" i="1" s="1"/>
  <c r="BG31" i="2" s="1" a="1"/>
  <c r="BG31" i="2" s="1"/>
  <c r="B65" i="3"/>
  <c r="BF34" i="1" s="1"/>
  <c r="BC31" i="2" s="1" a="1"/>
  <c r="BC31" i="2" s="1"/>
  <c r="B61" i="3"/>
  <c r="BB34" i="1" s="1"/>
  <c r="AY31" i="2" s="1" a="1"/>
  <c r="AY31" i="2" s="1"/>
  <c r="B57" i="3"/>
  <c r="AX34" i="1" s="1"/>
  <c r="AU31" i="2" s="1" a="1"/>
  <c r="AU31" i="2" s="1"/>
  <c r="B51" i="3"/>
  <c r="AS34" i="1" s="1"/>
  <c r="AQ31" i="2" s="1" a="1"/>
  <c r="AQ31" i="2" s="1"/>
  <c r="B47" i="3"/>
  <c r="AO34" i="1" s="1"/>
  <c r="AM31" i="2" s="1" a="1"/>
  <c r="AM31" i="2" s="1"/>
  <c r="B43" i="3"/>
  <c r="AK34" i="1" s="1"/>
  <c r="AI31" i="2" s="1" a="1"/>
  <c r="AI31" i="2" s="1"/>
  <c r="B38" i="3"/>
  <c r="AF34" i="1" s="1"/>
  <c r="AE31" i="2" s="1" a="1"/>
  <c r="AE31" i="2" s="1"/>
  <c r="B34" i="3"/>
  <c r="AB34" i="1" s="1"/>
  <c r="AA31" i="2" s="1" a="1"/>
  <c r="AA31" i="2" s="1"/>
  <c r="B29" i="3"/>
  <c r="X34" i="1" s="1"/>
  <c r="W31" i="2" s="1" a="1"/>
  <c r="W31" i="2" s="1"/>
  <c r="B24" i="3"/>
  <c r="T34" i="1" s="1"/>
  <c r="S31" i="2" s="1" a="1"/>
  <c r="S31" i="2" s="1"/>
  <c r="B15" i="3"/>
  <c r="L34" i="1" s="1"/>
  <c r="K31" i="2" s="1" a="1"/>
  <c r="K31" i="2" s="1"/>
  <c r="B70" i="3"/>
  <c r="BK34" i="1" s="1"/>
  <c r="BH31" i="2" s="1" a="1"/>
  <c r="BH31" i="2" s="1"/>
  <c r="B66" i="3"/>
  <c r="BG34" i="1" s="1"/>
  <c r="BD31" i="2" s="1" a="1"/>
  <c r="BD31" i="2" s="1"/>
  <c r="B62" i="3"/>
  <c r="BC34" i="1" s="1"/>
  <c r="AZ31" i="2" s="1" a="1"/>
  <c r="AZ31" i="2" s="1"/>
  <c r="B58" i="3"/>
  <c r="AY34" i="1" s="1"/>
  <c r="AV31" i="2" s="1" a="1"/>
  <c r="AV31" i="2" s="1"/>
  <c r="B50" i="3"/>
  <c r="AR34" i="1" s="1"/>
  <c r="AP31" i="2" s="1" a="1"/>
  <c r="AP31" i="2" s="1"/>
  <c r="B46" i="3"/>
  <c r="AN34" i="1" s="1"/>
  <c r="AL31" i="2" s="1" a="1"/>
  <c r="AL31" i="2" s="1"/>
  <c r="B41" i="3"/>
  <c r="AI34" i="1" s="1"/>
  <c r="AH31" i="2" s="1" a="1"/>
  <c r="AH31" i="2" s="1"/>
  <c r="B37" i="3"/>
  <c r="AE34" i="1" s="1"/>
  <c r="AD31" i="2" s="1" a="1"/>
  <c r="AD31" i="2" s="1"/>
  <c r="B28" i="3"/>
  <c r="W34" i="1" s="1"/>
  <c r="V31" i="2" s="1" a="1"/>
  <c r="V31" i="2" s="1"/>
  <c r="B23" i="3"/>
  <c r="S34" i="1" s="1"/>
  <c r="R31" i="2" s="1" a="1"/>
  <c r="R31" i="2" s="1"/>
  <c r="B18" i="3"/>
  <c r="O34" i="1" s="1"/>
  <c r="N31" i="2" s="1" a="1"/>
  <c r="N31" i="2" s="1"/>
  <c r="B14" i="3"/>
  <c r="K34" i="1" s="1"/>
  <c r="J31" i="2" s="1" a="1"/>
  <c r="J31" i="2" s="1"/>
  <c r="B9" i="3"/>
  <c r="G34" i="1" s="1"/>
  <c r="F31" i="2" s="1" a="1"/>
  <c r="F31" i="2" s="1"/>
  <c r="B4" i="3"/>
  <c r="C34" i="1" s="1"/>
  <c r="B31" i="2" s="1" a="1"/>
  <c r="B31" i="2" s="1"/>
  <c r="B67" i="3"/>
  <c r="BH34" i="1" s="1"/>
  <c r="BE31" i="2" s="1" a="1"/>
  <c r="BE31" i="2" s="1"/>
  <c r="B63" i="3"/>
  <c r="BD34" i="1" s="1"/>
  <c r="BA31" i="2" s="1" a="1"/>
  <c r="BA31" i="2" s="1"/>
  <c r="B59" i="3"/>
  <c r="AZ34" i="1" s="1"/>
  <c r="AW31" i="2" s="1" a="1"/>
  <c r="AW31" i="2" s="1"/>
  <c r="B55" i="3"/>
  <c r="AV34" i="1" s="1"/>
  <c r="AS31" i="2" s="1" a="1"/>
  <c r="AS31" i="2" s="1"/>
  <c r="B49" i="3"/>
  <c r="AQ34" i="1" s="1"/>
  <c r="AO31" i="2" s="1" a="1"/>
  <c r="AO31" i="2" s="1"/>
  <c r="B45" i="3"/>
  <c r="AM34" i="1" s="1"/>
  <c r="AK31" i="2" s="1" a="1"/>
  <c r="AK31" i="2" s="1"/>
  <c r="B40" i="3"/>
  <c r="AH34" i="1" s="1"/>
  <c r="AG31" i="2" s="1" a="1"/>
  <c r="AG31" i="2" s="1"/>
  <c r="B36" i="3"/>
  <c r="AD34" i="1" s="1"/>
  <c r="AC31" i="2" s="1" a="1"/>
  <c r="AC31" i="2" s="1"/>
  <c r="B31" i="3"/>
  <c r="Z34" i="1" s="1"/>
  <c r="Y31" i="2" s="1" a="1"/>
  <c r="Y31" i="2" s="1"/>
  <c r="B27" i="3"/>
  <c r="V34" i="1" s="1"/>
  <c r="U31" i="2" s="1" a="1"/>
  <c r="U31" i="2" s="1"/>
  <c r="B22" i="3"/>
  <c r="R34" i="1" s="1"/>
  <c r="Q31" i="2" s="1" a="1"/>
  <c r="Q31" i="2" s="1"/>
  <c r="B17" i="3"/>
  <c r="B13" i="3"/>
  <c r="J34" i="1" s="1"/>
  <c r="I31" i="2" s="1" a="1"/>
  <c r="I31" i="2" s="1"/>
  <c r="B8" i="3"/>
  <c r="F34" i="1" s="1"/>
  <c r="E31" i="2" s="1" a="1"/>
  <c r="E31" i="2" s="1"/>
  <c r="B52" i="3"/>
  <c r="AT34" i="1" s="1"/>
  <c r="AR31" i="2" s="1" a="1"/>
  <c r="AR31" i="2" s="1"/>
  <c r="B48" i="3"/>
  <c r="AP34" i="1" s="1"/>
  <c r="AN31" i="2" s="1" a="1"/>
  <c r="AN31" i="2" s="1"/>
  <c r="B44" i="3"/>
  <c r="AL34" i="1" s="1"/>
  <c r="AJ31" i="2" s="1" a="1"/>
  <c r="AJ31" i="2" s="1"/>
  <c r="B39" i="3"/>
  <c r="AG34" i="1" s="1"/>
  <c r="AF31" i="2" s="1" a="1"/>
  <c r="AF31" i="2" s="1"/>
  <c r="B35" i="3"/>
  <c r="AC34" i="1" s="1"/>
  <c r="AB31" i="2" s="1" a="1"/>
  <c r="AB31" i="2" s="1"/>
  <c r="B30" i="3"/>
  <c r="Y34" i="1" s="1"/>
  <c r="X31" i="2" s="1" a="1"/>
  <c r="X31" i="2" s="1"/>
  <c r="B21" i="3"/>
  <c r="Q34" i="1" s="1"/>
  <c r="P31" i="2" s="1" a="1"/>
  <c r="P31" i="2" s="1"/>
  <c r="B16" i="3"/>
  <c r="M34" i="1" s="1"/>
  <c r="L31" i="2" s="1" a="1"/>
  <c r="L31" i="2" s="1"/>
  <c r="B12" i="3"/>
  <c r="I34" i="1" s="1"/>
  <c r="H31" i="2" s="1" a="1"/>
  <c r="H31" i="2" s="1"/>
  <c r="B7" i="3"/>
  <c r="E34" i="1" s="1"/>
  <c r="D31" i="2" s="1" a="1"/>
  <c r="D31" i="2" s="1"/>
  <c r="I6" i="3"/>
  <c r="D10" i="1" s="1"/>
  <c r="C7" i="2" s="1" a="1"/>
  <c r="C7" i="2" s="1"/>
  <c r="E6" i="3"/>
  <c r="D6" i="1" s="1"/>
  <c r="C3" i="2" s="1" a="1"/>
  <c r="C3" i="2" s="1"/>
  <c r="N9" i="1"/>
  <c r="M6" i="2" s="1" a="1"/>
  <c r="M6" i="2" s="1"/>
  <c r="N8" i="1"/>
  <c r="M5" i="2" s="1" a="1"/>
  <c r="M5" i="2" s="1"/>
  <c r="F33" i="3"/>
  <c r="AA7" i="1" s="1"/>
  <c r="Z4" i="2" s="1" a="1"/>
  <c r="Z4" i="2" s="1"/>
  <c r="D26" i="3"/>
  <c r="U5" i="1" s="1"/>
  <c r="T2" i="2" s="1" a="1"/>
  <c r="T2" i="2" s="1"/>
  <c r="H20" i="3"/>
  <c r="P9" i="1" s="1"/>
  <c r="O6" i="2" s="1" a="1"/>
  <c r="O6" i="2" s="1"/>
  <c r="I11" i="3"/>
  <c r="H10" i="1" s="1"/>
  <c r="G7" i="2" s="1" a="1"/>
  <c r="G7" i="2" s="1"/>
  <c r="F6" i="3"/>
  <c r="D7" i="1" s="1"/>
  <c r="C4" i="2" s="1" a="1"/>
  <c r="C4" i="2" s="1"/>
  <c r="D6" i="3"/>
  <c r="D5" i="1" s="1"/>
  <c r="C2" i="2" s="1" a="1"/>
  <c r="C2" i="2" s="1"/>
  <c r="H6" i="3"/>
  <c r="D9" i="1" s="1"/>
  <c r="C6" i="2" s="1" a="1"/>
  <c r="C6" i="2" s="1"/>
  <c r="H33" i="3"/>
  <c r="AA9" i="1" s="1"/>
  <c r="Z6" i="2" s="1" a="1"/>
  <c r="Z6" i="2" s="1"/>
  <c r="E33" i="3"/>
  <c r="AA6" i="1" s="1"/>
  <c r="Z3" i="2" s="1" a="1"/>
  <c r="Z3" i="2" s="1"/>
  <c r="B6" i="3" l="1"/>
  <c r="D34" i="1" s="1"/>
  <c r="C31" i="2" s="1" a="1"/>
  <c r="C31" i="2" s="1"/>
  <c r="B20" i="3"/>
  <c r="P34" i="1" s="1"/>
  <c r="O31" i="2" s="1" a="1"/>
  <c r="O31" i="2" s="1"/>
  <c r="B33" i="3"/>
  <c r="AA34" i="1" s="1"/>
  <c r="Z31" i="2" s="1" a="1"/>
  <c r="Z31" i="2" s="1"/>
  <c r="B11" i="3"/>
  <c r="H34" i="1" s="1"/>
  <c r="G31" i="2" s="1" a="1"/>
  <c r="G31" i="2" s="1"/>
  <c r="B26" i="3"/>
  <c r="U34" i="1" s="1"/>
  <c r="T31" i="2" s="1" a="1"/>
  <c r="T31" i="2" s="1"/>
</calcChain>
</file>

<file path=xl/sharedStrings.xml><?xml version="1.0" encoding="utf-8"?>
<sst xmlns="http://schemas.openxmlformats.org/spreadsheetml/2006/main" count="3920" uniqueCount="145">
  <si>
    <t>AGED CARE</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</si>
  <si>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</si>
  <si>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</si>
  <si>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</si>
  <si>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</si>
  <si>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</si>
  <si>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</si>
  <si>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</si>
  <si>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</si>
  <si>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</si>
  <si>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</si>
  <si>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</si>
  <si>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</si>
  <si>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</si>
  <si>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</si>
  <si>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</si>
  <si>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</si>
  <si>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</si>
  <si>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</si>
  <si>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</si>
  <si>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</si>
  <si>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</si>
  <si>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</si>
  <si>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</si>
  <si>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</si>
  <si>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</si>
  <si>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</si>
  <si>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</si>
  <si>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</si>
  <si>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</si>
  <si>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</si>
  <si>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</si>
  <si>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</si>
  <si>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</si>
  <si>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</si>
  <si>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</si>
  <si>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</si>
  <si>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</si>
  <si>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</si>
  <si>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</si>
  <si>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</si>
  <si>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</si>
  <si>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</si>
  <si>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</si>
  <si>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</si>
  <si>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</si>
  <si>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</si>
  <si>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</si>
  <si>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</si>
  <si>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</si>
  <si>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</si>
  <si>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</si>
  <si>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</si>
  <si>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</si>
  <si>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</si>
  <si>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</si>
  <si>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</si>
  <si>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</si>
  <si>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</si>
  <si>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</si>
  <si>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</si>
  <si>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</si>
  <si>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</si>
  <si>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</si>
  <si>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</si>
  <si>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</si>
  <si>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</si>
  <si>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</si>
  <si>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</si>
  <si>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</si>
  <si>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</si>
  <si>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</si>
  <si>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</si>
  <si>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</si>
  <si>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BENETAS</t>
  </si>
  <si>
    <t>BLUE CARE</t>
  </si>
  <si>
    <t>BOLTON CLARKE</t>
  </si>
  <si>
    <t>HAMMONDCARE</t>
  </si>
  <si>
    <t>SILVER CHAIN</t>
  </si>
  <si>
    <t>UNITING AGE WELL</t>
  </si>
  <si>
    <t>UNITING NSW.ACT</t>
  </si>
  <si>
    <t>AGED CARE 9</t>
  </si>
  <si>
    <t>AGED CARE 10</t>
  </si>
  <si>
    <t>AGED CARE 11</t>
  </si>
  <si>
    <t>AGED CARE 12</t>
  </si>
  <si>
    <t>AGED CARE 13</t>
  </si>
  <si>
    <t>AGED CARE 14</t>
  </si>
  <si>
    <t>AGED CARE 15</t>
  </si>
  <si>
    <t>AGED CARE 16</t>
  </si>
  <si>
    <t>AGED CARE 17</t>
  </si>
  <si>
    <t>AGED CARE 18</t>
  </si>
  <si>
    <t>AGED CARE 19</t>
  </si>
  <si>
    <t>AGED CARE 20</t>
  </si>
  <si>
    <t>AGED CARE 21</t>
  </si>
  <si>
    <t>AGED CARE 22</t>
  </si>
  <si>
    <t>AGED CARE 23</t>
  </si>
  <si>
    <t>AGED CARE 24</t>
  </si>
  <si>
    <t>AGED CARE 25</t>
  </si>
  <si>
    <t>AGED CARE 26</t>
  </si>
  <si>
    <t>AGED CARE 27</t>
  </si>
  <si>
    <t>AGED CARE 28</t>
  </si>
  <si>
    <t>AGED CARE 29</t>
  </si>
  <si>
    <t>AGED CARE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</si>
  <si>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</si>
  <si>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</si>
  <si>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</si>
  <si>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</si>
  <si>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</si>
  <si>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</si>
  <si>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</si>
  <si>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</si>
  <si>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</si>
  <si>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</si>
  <si>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</si>
  <si>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</si>
  <si>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</si>
  <si>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</si>
  <si>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</si>
  <si>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</si>
  <si>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</si>
  <si>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NEW</t>
  </si>
  <si>
    <t>SWITCHING</t>
  </si>
  <si>
    <t>WEIGHTED</t>
  </si>
  <si>
    <t>y</t>
  </si>
  <si>
    <t>n</t>
  </si>
  <si>
    <t>DEDUCTION CALCS</t>
  </si>
  <si>
    <t xml:space="preserve">n </t>
  </si>
  <si>
    <t>TIMESTAMPS worksheet</t>
  </si>
  <si>
    <t>Pre Menu Messages</t>
  </si>
  <si>
    <t>1st menus (navigation)</t>
  </si>
  <si>
    <t>Mid Menu Messages</t>
  </si>
  <si>
    <t>2nd menu set (navigation)</t>
  </si>
  <si>
    <t>Post Menu Messages</t>
  </si>
  <si>
    <t>Call Answered/terminated</t>
  </si>
  <si>
    <t>CALL SPECIFIC NOTES</t>
  </si>
  <si>
    <t>OVERALL COMMENTS</t>
  </si>
  <si>
    <t>Simple and easy with no menus. 4 messages at start. Voicover natural and friendly.</t>
  </si>
  <si>
    <t>Different voices at different parts. Quite a few messages at start. Recording of 'higher than usual call volumes' in queue has very poor audio quality.</t>
  </si>
  <si>
    <t>Unnatural voiceover chosen with strange inflections. System short and sweet.</t>
  </si>
  <si>
    <t>new pre menu messaging: says they going to make changes to phone system in a couple weeks and menus will change (currently no menus)-&gt; still the same (so this time penalised as redundant)</t>
  </si>
  <si>
    <t xml:space="preserve">No IVR is great, with just some short messages then straight to the queue. Callback option offered 2mins in. Why not offer at start when delays are known? This was then repeated every 30 secs for the duration of the 10min queue delay, which is extremely annoying when a customer has chosen to wait. </t>
  </si>
  <si>
    <t>Nice, natural scripting of menu options but now with a 2nd layer of options making it a longer experience to get through.</t>
  </si>
  <si>
    <t>Contact numbers prominent and easy to find on both Google and website. Simple and short messaging and menu options are great. Good choice to have new enquiries as option 1. Voiceover pleasant and welcoming. Simple and unassuming music for waiting in queue is nice.</t>
  </si>
  <si>
    <t>Menus short and sweet and same with messaging. New customers is first menu option. Constant queue messaging is annoying.</t>
  </si>
  <si>
    <t>Message saying no one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</si>
</sst>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2"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1">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BFBFBF"/>
      </bottom>
      <diagonal/>
    </border>
    <border>
      <left style="thin">
        <color rgb="FFBFBFBF"/>
      </left>
      <right/>
      <top/>
      <bottom/>
      <diagonal/>
    </border>
    <border>
      <left/>
      <right/>
      <top style="thin">
        <color rgb="FF000000"/>
      </top>
      <bottom style="thin">
        <color rgb="FF000000"/>
      </bottom>
      <diagonal/>
    </border>
  </borders>
  <cellStyleXfs count="1">
    <xf numFmtId="0" fontId="0" fillId="0" borderId="0"/>
  </cellStyleXfs>
  <cellXfs count="398">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8" borderId="34" xfId="0" applyNumberFormat="1" applyFont="1" applyFill="1" applyBorder="1" applyAlignment="1">
      <alignment horizontal="left" vertical="center"/>
    </xf>
    <xf numFmtId="20" fontId="12" fillId="4" borderId="35" xfId="0" applyNumberFormat="1" applyFont="1" applyFill="1" applyBorder="1" applyAlignment="1">
      <alignment horizontal="center" vertical="center"/>
    </xf>
    <xf numFmtId="164" fontId="16" fillId="8" borderId="36" xfId="0" applyNumberFormat="1" applyFont="1" applyFill="1" applyBorder="1" applyAlignment="1">
      <alignment horizontal="center" vertical="center"/>
    </xf>
    <xf numFmtId="164" fontId="16" fillId="9" borderId="36" xfId="0" applyNumberFormat="1" applyFont="1" applyFill="1" applyBorder="1" applyAlignment="1">
      <alignment horizontal="center" vertical="center"/>
    </xf>
    <xf numFmtId="164" fontId="17" fillId="8" borderId="36" xfId="0" applyNumberFormat="1" applyFont="1" applyFill="1" applyBorder="1" applyAlignment="1">
      <alignment horizontal="center" vertical="center" wrapText="1"/>
    </xf>
    <xf numFmtId="164" fontId="17" fillId="8" borderId="37" xfId="0" applyNumberFormat="1" applyFont="1" applyFill="1" applyBorder="1" applyAlignment="1">
      <alignment horizontal="center" vertical="center" wrapText="1"/>
    </xf>
    <xf numFmtId="164" fontId="18" fillId="9" borderId="37" xfId="0" applyNumberFormat="1" applyFont="1" applyFill="1" applyBorder="1" applyAlignment="1">
      <alignment horizontal="center" vertical="center" wrapText="1"/>
    </xf>
    <xf numFmtId="164" fontId="17" fillId="8" borderId="38" xfId="0" applyNumberFormat="1" applyFont="1" applyFill="1" applyBorder="1" applyAlignment="1">
      <alignment horizontal="center" vertical="center" wrapText="1"/>
    </xf>
    <xf numFmtId="0" fontId="17" fillId="4" borderId="35" xfId="0" applyFont="1" applyFill="1" applyBorder="1" applyAlignment="1">
      <alignment horizontal="center" vertical="center" wrapText="1"/>
    </xf>
    <xf numFmtId="9" fontId="17" fillId="9" borderId="36"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5" fontId="17" fillId="8" borderId="37" xfId="0" applyNumberFormat="1" applyFont="1" applyFill="1" applyBorder="1" applyAlignment="1">
      <alignment horizontal="center" vertical="center" wrapText="1"/>
    </xf>
    <xf numFmtId="166" fontId="17" fillId="8" borderId="37" xfId="0" applyNumberFormat="1" applyFont="1" applyFill="1" applyBorder="1" applyAlignment="1">
      <alignment horizontal="center" vertical="center" wrapText="1"/>
    </xf>
    <xf numFmtId="166" fontId="17" fillId="8" borderId="40" xfId="0" applyNumberFormat="1" applyFont="1" applyFill="1" applyBorder="1" applyAlignment="1">
      <alignment horizontal="center" vertical="center" wrapText="1"/>
    </xf>
    <xf numFmtId="164" fontId="15" fillId="0" borderId="41" xfId="0" applyNumberFormat="1" applyFont="1" applyBorder="1" applyAlignment="1">
      <alignment horizontal="left" vertical="center"/>
    </xf>
    <xf numFmtId="164" fontId="16" fillId="0" borderId="42" xfId="0" applyNumberFormat="1" applyFont="1" applyBorder="1" applyAlignment="1">
      <alignment horizontal="center" vertical="center"/>
    </xf>
    <xf numFmtId="164" fontId="17" fillId="0" borderId="42" xfId="0" applyNumberFormat="1" applyFont="1" applyBorder="1" applyAlignment="1">
      <alignment horizontal="center" vertical="center" wrapText="1"/>
    </xf>
    <xf numFmtId="164" fontId="17" fillId="0" borderId="43" xfId="0" applyNumberFormat="1" applyFont="1" applyBorder="1" applyAlignment="1">
      <alignment horizontal="center" vertical="center" wrapText="1"/>
    </xf>
    <xf numFmtId="164" fontId="17" fillId="0" borderId="44" xfId="0" applyNumberFormat="1" applyFont="1" applyBorder="1" applyAlignment="1">
      <alignment horizontal="center" vertical="center" wrapText="1"/>
    </xf>
    <xf numFmtId="164" fontId="17" fillId="0" borderId="45" xfId="0" applyNumberFormat="1" applyFont="1" applyBorder="1" applyAlignment="1">
      <alignment horizontal="center" vertical="center" wrapText="1"/>
    </xf>
    <xf numFmtId="165" fontId="17" fillId="0" borderId="43" xfId="0" applyNumberFormat="1" applyFont="1" applyBorder="1" applyAlignment="1">
      <alignment horizontal="center" vertical="center" wrapText="1"/>
    </xf>
    <xf numFmtId="166" fontId="17" fillId="0" borderId="43" xfId="0" applyNumberFormat="1" applyFont="1" applyBorder="1" applyAlignment="1">
      <alignment horizontal="center" vertical="center" wrapText="1"/>
    </xf>
    <xf numFmtId="166" fontId="17" fillId="0" borderId="46" xfId="0" applyNumberFormat="1" applyFont="1" applyBorder="1" applyAlignment="1">
      <alignment horizontal="center" vertical="center" wrapText="1"/>
    </xf>
    <xf numFmtId="164" fontId="19" fillId="0" borderId="42"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6" xfId="0" applyNumberFormat="1" applyFont="1" applyFill="1" applyBorder="1" applyAlignment="1">
      <alignment horizontal="center" vertical="center"/>
    </xf>
    <xf numFmtId="164" fontId="19" fillId="0" borderId="45" xfId="0" applyNumberFormat="1" applyFont="1" applyBorder="1" applyAlignment="1">
      <alignment horizontal="center" vertical="center"/>
    </xf>
    <xf numFmtId="166" fontId="19" fillId="0" borderId="42"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39" xfId="0" applyNumberFormat="1" applyFont="1" applyFill="1" applyBorder="1" applyAlignment="1">
      <alignment horizontal="center" vertical="center"/>
    </xf>
    <xf numFmtId="166" fontId="16" fillId="8" borderId="36"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5" xfId="0" applyNumberFormat="1" applyFont="1" applyBorder="1" applyAlignment="1">
      <alignment horizontal="center" vertical="center"/>
    </xf>
    <xf numFmtId="166" fontId="16" fillId="0" borderId="42"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7" xfId="0" applyFont="1" applyFill="1" applyBorder="1" applyAlignment="1">
      <alignment horizontal="right" vertical="center"/>
    </xf>
    <xf numFmtId="164" fontId="31" fillId="21" borderId="38"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7" xfId="0" applyNumberFormat="1" applyFont="1" applyFill="1" applyBorder="1" applyAlignment="1">
      <alignment horizontal="center" vertical="center"/>
    </xf>
    <xf numFmtId="164" fontId="33" fillId="13" borderId="40"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38"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39"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0" fontId="38" fillId="2" borderId="109" xfId="0"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1" fontId="38" fillId="8" borderId="74" xfId="0" applyNumberFormat="1" applyFont="1" applyFill="1" applyBorder="1" applyAlignment="1">
      <alignment horizontal="center" vertical="center"/>
    </xf>
    <xf numFmtId="0" fontId="10" fillId="24" borderId="114" xfId="0" applyFont="1" applyFill="1" applyBorder="1" applyAlignment="1">
      <alignment vertical="center"/>
    </xf>
    <xf numFmtId="0" fontId="10" fillId="24" borderId="115" xfId="0" applyFont="1" applyFill="1" applyBorder="1" applyAlignment="1">
      <alignment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10" fillId="38" borderId="55" xfId="0" applyFont="1" applyFill="1" applyBorder="1" applyAlignment="1">
      <alignment vertical="center"/>
    </xf>
    <xf numFmtId="0" fontId="10" fillId="38" borderId="67" xfId="0" applyFont="1" applyFill="1" applyBorder="1" applyAlignment="1">
      <alignment vertical="center"/>
    </xf>
    <xf numFmtId="0" fontId="2" fillId="0" borderId="124"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0" fontId="10" fillId="37" borderId="55" xfId="0" applyFont="1" applyFill="1" applyBorder="1" applyAlignment="1">
      <alignment vertical="center"/>
    </xf>
    <xf numFmtId="0" fontId="10" fillId="37" borderId="67" xfId="0" applyFont="1" applyFill="1" applyBorder="1" applyAlignment="1">
      <alignment vertical="center"/>
    </xf>
    <xf numFmtId="9" fontId="38" fillId="0" borderId="86" xfId="0" applyNumberFormat="1" applyFont="1" applyBorder="1" applyAlignment="1">
      <alignment vertical="top" wrapText="1"/>
    </xf>
    <xf numFmtId="9" fontId="38" fillId="0" borderId="125" xfId="0" applyNumberFormat="1" applyFont="1" applyBorder="1" applyAlignment="1">
      <alignmen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9" fontId="38" fillId="0" borderId="109" xfId="0" applyNumberFormat="1" applyFont="1" applyBorder="1" applyAlignment="1">
      <alignment horizontal="center" vertical="center"/>
    </xf>
    <xf numFmtId="0" fontId="38" fillId="10" borderId="109" xfId="0" applyFont="1" applyFill="1" applyBorder="1" applyAlignment="1">
      <alignment horizontal="center" vertical="center"/>
    </xf>
    <xf numFmtId="0" fontId="2" fillId="0" borderId="58" xfId="0" applyFont="1" applyBorder="1" applyAlignment="1">
      <alignment horizontal="left" vertical="top" wrapText="1"/>
    </xf>
    <xf numFmtId="0" fontId="12" fillId="0" borderId="125" xfId="0" applyFont="1" applyBorder="1"/>
    <xf numFmtId="9" fontId="2" fillId="0" borderId="58" xfId="0" applyNumberFormat="1" applyFont="1" applyBorder="1" applyAlignment="1">
      <alignment horizontal="left" vertical="top" wrapText="1"/>
    </xf>
    <xf numFmtId="1" fontId="12" fillId="0" borderId="0" xfId="0" applyNumberFormat="1" applyFont="1"/>
    <xf numFmtId="0" fontId="12" fillId="0" borderId="128" xfId="0" applyFont="1" applyBorder="1"/>
    <xf numFmtId="45" fontId="38" fillId="2" borderId="129" xfId="0" applyNumberFormat="1" applyFont="1" applyFill="1" applyBorder="1" applyAlignment="1">
      <alignment horizontal="center" vertical="center"/>
    </xf>
    <xf numFmtId="0" fontId="12" fillId="0" borderId="87" xfId="0" applyFont="1" applyBorder="1"/>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9" fontId="38" fillId="0" borderId="86" xfId="0" applyNumberFormat="1" applyFont="1" applyBorder="1" applyAlignment="1">
      <alignment horizontal="left" vertical="top" wrapText="1"/>
    </xf>
    <xf numFmtId="0" fontId="7" fillId="0" borderId="125" xfId="0" applyFont="1" applyBorder="1"/>
    <xf numFmtId="0" fontId="12" fillId="32" borderId="82" xfId="0" applyFont="1" applyFill="1" applyBorder="1" applyAlignment="1">
      <alignment horizontal="left" vertical="center"/>
    </xf>
    <xf numFmtId="0" fontId="7" fillId="0" borderId="126" xfId="0" applyFont="1" applyBorder="1"/>
    <xf numFmtId="0" fontId="7" fillId="0" borderId="127" xfId="0" applyFont="1" applyBorder="1"/>
    <xf numFmtId="0" fontId="12" fillId="32" borderId="130" xfId="0" applyFont="1" applyFill="1" applyBorder="1" applyAlignment="1">
      <alignment horizontal="left" vertical="center"/>
    </xf>
    <xf numFmtId="166" fontId="35" fillId="23" borderId="123" xfId="0" applyNumberFormat="1" applyFont="1" applyFill="1" applyBorder="1" applyAlignment="1">
      <alignment horizontal="center" vertical="center"/>
    </xf>
  </cellXfs>
  <cellStyles count="1">
    <cellStyle name="Normal" xfId="0" builtinId="0"/>
  </cellStyles>
  <dxfs count="90">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33</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C4" sqref="C4"/>
    </sheetView>
  </sheetViews>
  <sheetFormatPr baseColWidth="10" defaultColWidth="11.1640625" defaultRowHeight="16" x14ac:dyDescent="0.2"/>
  <cols>
    <col min="1" max="1" width="32"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65" t="s">
        <v>0</v>
      </c>
      <c r="B2" s="6"/>
      <c r="C2" s="368">
        <v>46143</v>
      </c>
      <c r="D2" s="370" t="s">
        <v>1</v>
      </c>
      <c r="E2" s="371"/>
      <c r="F2" s="371"/>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c r="AG2" s="371"/>
      <c r="AH2" s="371"/>
      <c r="AI2" s="372"/>
      <c r="AJ2" s="7"/>
      <c r="AK2" s="373" t="s">
        <v>2</v>
      </c>
      <c r="AL2" s="374"/>
      <c r="AM2" s="374"/>
      <c r="AN2" s="374"/>
      <c r="AO2" s="374"/>
      <c r="AP2" s="374"/>
      <c r="AQ2" s="374"/>
      <c r="AR2" s="374"/>
      <c r="AS2" s="374"/>
      <c r="AT2" s="375"/>
      <c r="AU2" s="7"/>
      <c r="AV2" s="379" t="s">
        <v>3</v>
      </c>
      <c r="AW2" s="374"/>
      <c r="AX2" s="374"/>
      <c r="AY2" s="374"/>
      <c r="AZ2" s="374"/>
      <c r="BA2" s="374"/>
      <c r="BB2" s="374"/>
      <c r="BC2" s="374"/>
      <c r="BD2" s="374"/>
      <c r="BE2" s="374"/>
      <c r="BF2" s="374"/>
      <c r="BG2" s="374"/>
      <c r="BH2" s="374"/>
      <c r="BI2" s="374"/>
      <c r="BJ2" s="374"/>
      <c r="BK2" s="375"/>
      <c r="BL2" s="5"/>
      <c r="BM2" s="5"/>
      <c r="BN2" s="5"/>
      <c r="BO2" s="5"/>
      <c r="BP2" s="5"/>
      <c r="BQ2" s="5"/>
      <c r="BR2" s="5"/>
      <c r="BS2" s="5"/>
      <c r="BT2" s="5"/>
      <c r="BU2" s="5"/>
      <c r="BV2" s="5"/>
      <c r="BW2" s="5"/>
      <c r="BX2" s="5"/>
      <c r="BY2" s="5"/>
      <c r="BZ2" s="5"/>
    </row>
    <row r="3" spans="1:78" ht="26" x14ac:dyDescent="0.2">
      <c r="A3" s="366"/>
      <c r="B3" s="8"/>
      <c r="C3" s="369"/>
      <c r="D3" s="383" t="s">
        <v>4</v>
      </c>
      <c r="E3" s="384"/>
      <c r="F3" s="384"/>
      <c r="G3" s="385"/>
      <c r="H3" s="386" t="s">
        <v>5</v>
      </c>
      <c r="I3" s="384"/>
      <c r="J3" s="384"/>
      <c r="K3" s="384"/>
      <c r="L3" s="384"/>
      <c r="M3" s="384"/>
      <c r="N3" s="384"/>
      <c r="O3" s="387"/>
      <c r="P3" s="388" t="s">
        <v>6</v>
      </c>
      <c r="Q3" s="384"/>
      <c r="R3" s="384"/>
      <c r="S3" s="384"/>
      <c r="T3" s="385"/>
      <c r="U3" s="386" t="s">
        <v>7</v>
      </c>
      <c r="V3" s="384"/>
      <c r="W3" s="384"/>
      <c r="X3" s="384"/>
      <c r="Y3" s="384"/>
      <c r="Z3" s="387"/>
      <c r="AA3" s="388" t="s">
        <v>8</v>
      </c>
      <c r="AB3" s="384"/>
      <c r="AC3" s="384"/>
      <c r="AD3" s="384"/>
      <c r="AE3" s="384"/>
      <c r="AF3" s="384"/>
      <c r="AG3" s="384"/>
      <c r="AH3" s="384"/>
      <c r="AI3" s="387"/>
      <c r="AJ3" s="9"/>
      <c r="AK3" s="376"/>
      <c r="AL3" s="377"/>
      <c r="AM3" s="377"/>
      <c r="AN3" s="377"/>
      <c r="AO3" s="377"/>
      <c r="AP3" s="377"/>
      <c r="AQ3" s="377"/>
      <c r="AR3" s="377"/>
      <c r="AS3" s="377"/>
      <c r="AT3" s="378"/>
      <c r="AU3" s="9"/>
      <c r="AV3" s="380"/>
      <c r="AW3" s="381"/>
      <c r="AX3" s="381"/>
      <c r="AY3" s="381"/>
      <c r="AZ3" s="381"/>
      <c r="BA3" s="381"/>
      <c r="BB3" s="381"/>
      <c r="BC3" s="381"/>
      <c r="BD3" s="381"/>
      <c r="BE3" s="381"/>
      <c r="BF3" s="381"/>
      <c r="BG3" s="381"/>
      <c r="BH3" s="381"/>
      <c r="BI3" s="381"/>
      <c r="BJ3" s="381"/>
      <c r="BK3" s="382"/>
      <c r="BL3" s="5"/>
      <c r="BM3" s="5"/>
      <c r="BN3" s="5"/>
      <c r="BO3" s="5"/>
      <c r="BP3" s="5"/>
      <c r="BQ3" s="5"/>
      <c r="BR3" s="5"/>
      <c r="BS3" s="5"/>
      <c r="BT3" s="5"/>
      <c r="BU3" s="5"/>
      <c r="BV3" s="5"/>
      <c r="BW3" s="5"/>
      <c r="BX3" s="5"/>
      <c r="BY3" s="5"/>
      <c r="BZ3" s="5"/>
    </row>
    <row r="4" spans="1:78" ht="68" x14ac:dyDescent="0.2">
      <c r="A4" s="367"/>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BENETAS</v>
      </c>
      <c r="B5" s="27"/>
      <c r="C5" s="28">
        <f>OVERALL!D$4</f>
        <v>0.56874999999999998</v>
      </c>
      <c r="D5" s="29">
        <f>OVERALL!D$6</f>
        <v>1</v>
      </c>
      <c r="E5" s="30">
        <f>OVERALL!D$7</f>
        <v>1</v>
      </c>
      <c r="F5" s="31">
        <f>OVERALL!D$8</f>
        <v>1</v>
      </c>
      <c r="G5" s="31">
        <f>OVERALL!D$9</f>
        <v>1</v>
      </c>
      <c r="H5" s="29">
        <f>OVERALL!D$11</f>
        <v>0.66666666666666663</v>
      </c>
      <c r="I5" s="31">
        <f>OVERALL!D$12</f>
        <v>0</v>
      </c>
      <c r="J5" s="31">
        <f>OVERALL!D$13</f>
        <v>1</v>
      </c>
      <c r="K5" s="31">
        <f>OVERALL!D$14</f>
        <v>1</v>
      </c>
      <c r="L5" s="31">
        <f>OVERALL!D$15</f>
        <v>0</v>
      </c>
      <c r="M5" s="31">
        <f>OVERALL!D$16</f>
        <v>1</v>
      </c>
      <c r="N5" s="31" t="str">
        <f>OVERALL!$K$17</f>
        <v>-</v>
      </c>
      <c r="O5" s="31">
        <f>OVERALL!D$18</f>
        <v>1</v>
      </c>
      <c r="P5" s="32">
        <f>OVERALL!D$20</f>
        <v>0.91666666666666663</v>
      </c>
      <c r="Q5" s="31">
        <f>OVERALL!D$21</f>
        <v>1</v>
      </c>
      <c r="R5" s="31">
        <f>OVERALL!D$22</f>
        <v>1</v>
      </c>
      <c r="S5" s="31">
        <f>OVERALL!D$23</f>
        <v>1</v>
      </c>
      <c r="T5" s="31">
        <f>OVERALL!D$24</f>
        <v>0.66666666666666663</v>
      </c>
      <c r="U5" s="32">
        <f>OVERALL!D$26</f>
        <v>1</v>
      </c>
      <c r="V5" s="31">
        <f>OVERALL!D$27</f>
        <v>1</v>
      </c>
      <c r="W5" s="31">
        <f>OVERALL!D$28</f>
        <v>1</v>
      </c>
      <c r="X5" s="31">
        <f>OVERALL!D$29</f>
        <v>1</v>
      </c>
      <c r="Y5" s="31">
        <f>OVERALL!D$30</f>
        <v>1</v>
      </c>
      <c r="Z5" s="31">
        <f>OVERALL!D$31</f>
        <v>1</v>
      </c>
      <c r="AA5" s="32">
        <f>OVERALL!D$33</f>
        <v>0.79166666666666674</v>
      </c>
      <c r="AB5" s="31">
        <f>OVERALL!D$34</f>
        <v>0.33333333333333331</v>
      </c>
      <c r="AC5" s="31">
        <f>OVERALL!D$35</f>
        <v>1</v>
      </c>
      <c r="AD5" s="31">
        <f>OVERALL!D$36</f>
        <v>0.66666666666666663</v>
      </c>
      <c r="AE5" s="31">
        <f>OVERALL!D$37</f>
        <v>0.33333333333333331</v>
      </c>
      <c r="AF5" s="31">
        <f>OVERALL!D$38</f>
        <v>1</v>
      </c>
      <c r="AG5" s="31">
        <f>OVERALL!D$39</f>
        <v>1</v>
      </c>
      <c r="AH5" s="31">
        <f>OVERALL!D$40</f>
        <v>1</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0.33333333333333331</v>
      </c>
      <c r="AU5" s="34"/>
      <c r="AV5" s="36">
        <f>OVERALL!D$55</f>
        <v>0.66666666666666663</v>
      </c>
      <c r="AW5" s="31">
        <f>OVERALL!D$56</f>
        <v>1</v>
      </c>
      <c r="AX5" s="31">
        <f>OVERALL!D$57</f>
        <v>0</v>
      </c>
      <c r="AY5" s="31">
        <f>OVERALL!D$58</f>
        <v>0</v>
      </c>
      <c r="AZ5" s="37">
        <f>OVERALL!D$59</f>
        <v>3</v>
      </c>
      <c r="BA5" s="31">
        <f>OVERALL!D$60</f>
        <v>0</v>
      </c>
      <c r="BB5" s="31" t="str">
        <f>OVERALL!D$61</f>
        <v>-</v>
      </c>
      <c r="BC5" s="31" t="str">
        <f>OVERALL!D$62</f>
        <v>-</v>
      </c>
      <c r="BD5" s="38">
        <f>OVERALL!D$63</f>
        <v>2.0833333333333335E-4</v>
      </c>
      <c r="BE5" s="38">
        <f>OVERALL!D$64</f>
        <v>0</v>
      </c>
      <c r="BF5" s="38">
        <f>OVERALL!D$65</f>
        <v>1.1188271604938265E-4</v>
      </c>
      <c r="BG5" s="38">
        <f>OVERALL!D$66</f>
        <v>3.2021604938271603E-4</v>
      </c>
      <c r="BH5" s="38">
        <f>OVERALL!D$67</f>
        <v>4.1666666666666669E-4</v>
      </c>
      <c r="BI5" s="38">
        <f>OVERALL!D$68</f>
        <v>7.3688271604938277E-4</v>
      </c>
      <c r="BJ5" s="38">
        <f>OVERALL!D$69</f>
        <v>1.6589506172839507E-4</v>
      </c>
      <c r="BK5" s="39">
        <f>OVERALL!D$70</f>
        <v>9.0277777777777784E-4</v>
      </c>
      <c r="BL5" s="5"/>
      <c r="BM5" s="5"/>
      <c r="BN5" s="5"/>
      <c r="BO5" s="5"/>
      <c r="BP5" s="5"/>
      <c r="BQ5" s="5"/>
      <c r="BR5" s="5"/>
      <c r="BS5" s="5"/>
      <c r="BT5" s="5"/>
      <c r="BU5" s="5"/>
      <c r="BV5" s="5"/>
      <c r="BW5" s="5"/>
      <c r="BX5" s="5"/>
      <c r="BY5" s="5"/>
      <c r="BZ5" s="5"/>
    </row>
    <row r="6" spans="1:78" ht="24" x14ac:dyDescent="0.2">
      <c r="A6" s="40" t="str">
        <f>OVERALL!E$1</f>
        <v>BLUE CARE</v>
      </c>
      <c r="B6" s="27"/>
      <c r="C6" s="41">
        <f>OVERALL!E$4</f>
        <v>0.75348214285714299</v>
      </c>
      <c r="D6" s="29">
        <f>OVERALL!E$6</f>
        <v>1</v>
      </c>
      <c r="E6" s="42">
        <f>OVERALL!E$7</f>
        <v>1</v>
      </c>
      <c r="F6" s="43">
        <f>OVERALL!E$8</f>
        <v>1</v>
      </c>
      <c r="G6" s="43">
        <f>OVERALL!E$9</f>
        <v>1</v>
      </c>
      <c r="H6" s="29">
        <f>OVERALL!E$11</f>
        <v>0.42857142857142855</v>
      </c>
      <c r="I6" s="43">
        <f>OVERALL!E$12</f>
        <v>0</v>
      </c>
      <c r="J6" s="43">
        <f>OVERALL!E$13</f>
        <v>1</v>
      </c>
      <c r="K6" s="43">
        <f>OVERALL!E$14</f>
        <v>1</v>
      </c>
      <c r="L6" s="43">
        <f>OVERALL!E$15</f>
        <v>0</v>
      </c>
      <c r="M6" s="43">
        <f>OVERALL!E$16</f>
        <v>1</v>
      </c>
      <c r="N6" s="43" t="str">
        <f>OVERALL!$K$17</f>
        <v>-</v>
      </c>
      <c r="O6" s="43">
        <f>OVERALL!E$18</f>
        <v>0</v>
      </c>
      <c r="P6" s="32">
        <f>OVERALL!E$20</f>
        <v>1</v>
      </c>
      <c r="Q6" s="43">
        <f>OVERALL!E$21</f>
        <v>1</v>
      </c>
      <c r="R6" s="43">
        <f>OVERALL!E$22</f>
        <v>1</v>
      </c>
      <c r="S6" s="43">
        <f>OVERALL!E$23</f>
        <v>1</v>
      </c>
      <c r="T6" s="43">
        <f>OVERALL!E$24</f>
        <v>1</v>
      </c>
      <c r="U6" s="32">
        <f>OVERALL!E$26</f>
        <v>0.8</v>
      </c>
      <c r="V6" s="43">
        <f>OVERALL!E$27</f>
        <v>0</v>
      </c>
      <c r="W6" s="43">
        <f>OVERALL!E$28</f>
        <v>1</v>
      </c>
      <c r="X6" s="43">
        <f>OVERALL!E$29</f>
        <v>1</v>
      </c>
      <c r="Y6" s="43">
        <f>OVERALL!E$30</f>
        <v>1</v>
      </c>
      <c r="Z6" s="43">
        <f>OVERALL!E$31</f>
        <v>1</v>
      </c>
      <c r="AA6" s="32">
        <f>OVERALL!E$33</f>
        <v>0.6875</v>
      </c>
      <c r="AB6" s="43">
        <f>OVERALL!E$34</f>
        <v>1</v>
      </c>
      <c r="AC6" s="43">
        <f>OVERALL!E$35</f>
        <v>1</v>
      </c>
      <c r="AD6" s="43">
        <f>OVERALL!E$36</f>
        <v>1</v>
      </c>
      <c r="AE6" s="43">
        <f>OVERALL!E$37</f>
        <v>0</v>
      </c>
      <c r="AF6" s="43">
        <f>OVERALL!E$38</f>
        <v>0.25</v>
      </c>
      <c r="AG6" s="43">
        <f>OVERALL!E$39</f>
        <v>0.25</v>
      </c>
      <c r="AH6" s="43">
        <f>OVERALL!E$40</f>
        <v>1</v>
      </c>
      <c r="AI6" s="44">
        <f>OVERALL!E$41</f>
        <v>1</v>
      </c>
      <c r="AJ6" s="34"/>
      <c r="AK6" s="35">
        <f>OVERALL!E$43</f>
        <v>0</v>
      </c>
      <c r="AL6" s="43">
        <f>OVERALL!E$44</f>
        <v>0</v>
      </c>
      <c r="AM6" s="43">
        <f>OVERALL!E$45</f>
        <v>0</v>
      </c>
      <c r="AN6" s="43">
        <f>OVERALL!E$46</f>
        <v>0</v>
      </c>
      <c r="AO6" s="43">
        <f>OVERALL!E$47</f>
        <v>0</v>
      </c>
      <c r="AP6" s="43">
        <f>OVERALL!E$48</f>
        <v>0</v>
      </c>
      <c r="AQ6" s="43">
        <f>OVERALL!E$49</f>
        <v>0</v>
      </c>
      <c r="AR6" s="43">
        <f>OVERALL!E$50</f>
        <v>0</v>
      </c>
      <c r="AS6" s="43">
        <f>OVERALL!E$51</f>
        <v>0</v>
      </c>
      <c r="AT6" s="44">
        <f>OVERALL!E$52</f>
        <v>0</v>
      </c>
      <c r="AU6" s="34"/>
      <c r="AV6" s="45">
        <f>OVERALL!E$55</f>
        <v>1</v>
      </c>
      <c r="AW6" s="43">
        <f>OVERALL!E$56</f>
        <v>1</v>
      </c>
      <c r="AX6" s="43">
        <f>OVERALL!E$57</f>
        <v>0</v>
      </c>
      <c r="AY6" s="43">
        <f>OVERALL!E$58</f>
        <v>0</v>
      </c>
      <c r="AZ6" s="46">
        <f>OVERALL!E$59</f>
        <v>1</v>
      </c>
      <c r="BA6" s="43">
        <f>OVERALL!E$60</f>
        <v>0</v>
      </c>
      <c r="BB6" s="43">
        <f>OVERALL!E$61</f>
        <v>0</v>
      </c>
      <c r="BC6" s="43">
        <f>OVERALL!E$62</f>
        <v>0</v>
      </c>
      <c r="BD6" s="47">
        <f>OVERALL!E$63</f>
        <v>2.199074074074074E-4</v>
      </c>
      <c r="BE6" s="47">
        <f>OVERALL!E$64</f>
        <v>0</v>
      </c>
      <c r="BF6" s="47">
        <f>OVERALL!E$65</f>
        <v>8.1018518518518516E-5</v>
      </c>
      <c r="BG6" s="47">
        <f>OVERALL!E$66</f>
        <v>3.0092592592592595E-4</v>
      </c>
      <c r="BH6" s="47">
        <f>OVERALL!E$67</f>
        <v>1.8229166666666665E-4</v>
      </c>
      <c r="BI6" s="47">
        <f>OVERALL!E$68</f>
        <v>4.832175925925926E-4</v>
      </c>
      <c r="BJ6" s="47">
        <f>OVERALL!E$69</f>
        <v>2.0688657407407409E-3</v>
      </c>
      <c r="BK6" s="48">
        <f>OVERALL!E$70</f>
        <v>2.5520833333333333E-3</v>
      </c>
      <c r="BL6" s="5"/>
      <c r="BM6" s="5"/>
      <c r="BN6" s="5"/>
      <c r="BO6" s="5"/>
      <c r="BP6" s="5"/>
      <c r="BQ6" s="5"/>
      <c r="BR6" s="5"/>
      <c r="BS6" s="5"/>
      <c r="BT6" s="5"/>
      <c r="BU6" s="5"/>
      <c r="BV6" s="5"/>
      <c r="BW6" s="5"/>
      <c r="BX6" s="5"/>
      <c r="BY6" s="5"/>
      <c r="BZ6" s="5"/>
    </row>
    <row r="7" spans="1:78" ht="24" x14ac:dyDescent="0.2">
      <c r="A7" s="40" t="str">
        <f>OVERALL!F$1</f>
        <v>BOLTON CLARKE</v>
      </c>
      <c r="B7" s="27"/>
      <c r="C7" s="41">
        <f>OVERALL!F$4</f>
        <v>0.84239583333333334</v>
      </c>
      <c r="D7" s="29">
        <f>OVERALL!F$6</f>
        <v>1</v>
      </c>
      <c r="E7" s="42">
        <f>OVERALL!F$7</f>
        <v>1</v>
      </c>
      <c r="F7" s="43">
        <f>OVERALL!F$8</f>
        <v>1</v>
      </c>
      <c r="G7" s="43">
        <f>OVERALL!F$9</f>
        <v>1</v>
      </c>
      <c r="H7" s="29">
        <f>OVERALL!F$11</f>
        <v>0.70833333333333337</v>
      </c>
      <c r="I7" s="43">
        <f>OVERALL!F$12</f>
        <v>0</v>
      </c>
      <c r="J7" s="43">
        <f>OVERALL!F$13</f>
        <v>1</v>
      </c>
      <c r="K7" s="43">
        <f>OVERALL!F$14</f>
        <v>1</v>
      </c>
      <c r="L7" s="43">
        <f>OVERALL!F$15</f>
        <v>1</v>
      </c>
      <c r="M7" s="43">
        <f>OVERALL!F$16</f>
        <v>0.25</v>
      </c>
      <c r="N7" s="43" t="str">
        <f>OVERALL!$K$17</f>
        <v>-</v>
      </c>
      <c r="O7" s="43">
        <f>OVERALL!F$18</f>
        <v>1</v>
      </c>
      <c r="P7" s="32">
        <f>OVERALL!F$20</f>
        <v>1</v>
      </c>
      <c r="Q7" s="43">
        <f>OVERALL!F$21</f>
        <v>1</v>
      </c>
      <c r="R7" s="43">
        <f>OVERALL!F$22</f>
        <v>1</v>
      </c>
      <c r="S7" s="43">
        <f>OVERALL!F$23</f>
        <v>1</v>
      </c>
      <c r="T7" s="43">
        <f>OVERALL!F$24</f>
        <v>1</v>
      </c>
      <c r="U7" s="32">
        <f>OVERALL!F$26</f>
        <v>0.8</v>
      </c>
      <c r="V7" s="43">
        <f>OVERALL!F$27</f>
        <v>1</v>
      </c>
      <c r="W7" s="43">
        <f>OVERALL!F$28</f>
        <v>0</v>
      </c>
      <c r="X7" s="43">
        <f>OVERALL!F$29</f>
        <v>1</v>
      </c>
      <c r="Y7" s="43">
        <f>OVERALL!F$30</f>
        <v>1</v>
      </c>
      <c r="Z7" s="43">
        <f>OVERALL!F$31</f>
        <v>1</v>
      </c>
      <c r="AA7" s="32">
        <f>OVERALL!F$33</f>
        <v>0.78125</v>
      </c>
      <c r="AB7" s="43">
        <f>OVERALL!F$34</f>
        <v>1</v>
      </c>
      <c r="AC7" s="43">
        <f>OVERALL!F$35</f>
        <v>1</v>
      </c>
      <c r="AD7" s="43">
        <f>OVERALL!F$36</f>
        <v>0</v>
      </c>
      <c r="AE7" s="43">
        <f>OVERALL!F$37</f>
        <v>0.5</v>
      </c>
      <c r="AF7" s="43">
        <f>OVERALL!F$38</f>
        <v>0.75</v>
      </c>
      <c r="AG7" s="43">
        <f>OVERALL!F$39</f>
        <v>1</v>
      </c>
      <c r="AH7" s="43">
        <f>OVERALL!F$40</f>
        <v>1</v>
      </c>
      <c r="AI7" s="44">
        <f>OVERALL!F$41</f>
        <v>1</v>
      </c>
      <c r="AJ7" s="34"/>
      <c r="AK7" s="35">
        <f>OVERALL!F$43</f>
        <v>0</v>
      </c>
      <c r="AL7" s="43">
        <f>OVERALL!F$44</f>
        <v>0</v>
      </c>
      <c r="AM7" s="43">
        <f>OVERALL!F$45</f>
        <v>0</v>
      </c>
      <c r="AN7" s="43">
        <f>OVERALL!F$46</f>
        <v>0</v>
      </c>
      <c r="AO7" s="43">
        <f>OVERALL!F$47</f>
        <v>0</v>
      </c>
      <c r="AP7" s="43">
        <f>OVERALL!F$48</f>
        <v>0</v>
      </c>
      <c r="AQ7" s="43">
        <f>OVERALL!F$49</f>
        <v>0</v>
      </c>
      <c r="AR7" s="43">
        <f>OVERALL!F$50</f>
        <v>0</v>
      </c>
      <c r="AS7" s="43">
        <f>OVERALL!F$51</f>
        <v>0</v>
      </c>
      <c r="AT7" s="44">
        <f>OVERALL!F$52</f>
        <v>0</v>
      </c>
      <c r="AU7" s="34"/>
      <c r="AV7" s="45">
        <f>OVERALL!F$55</f>
        <v>1</v>
      </c>
      <c r="AW7" s="43">
        <f>OVERALL!F$56</f>
        <v>1</v>
      </c>
      <c r="AX7" s="43">
        <f>OVERALL!F$57</f>
        <v>0</v>
      </c>
      <c r="AY7" s="43">
        <f>OVERALL!F$58</f>
        <v>0</v>
      </c>
      <c r="AZ7" s="46">
        <f>OVERALL!F$59</f>
        <v>1</v>
      </c>
      <c r="BA7" s="43">
        <f>OVERALL!F$60</f>
        <v>0</v>
      </c>
      <c r="BB7" s="43" t="str">
        <f>OVERALL!F$61</f>
        <v>-</v>
      </c>
      <c r="BC7" s="43" t="str">
        <f>OVERALL!F$62</f>
        <v>-</v>
      </c>
      <c r="BD7" s="47">
        <f>OVERALL!F$63</f>
        <v>2.0833333333333335E-4</v>
      </c>
      <c r="BE7" s="47">
        <f>OVERALL!F$64</f>
        <v>0</v>
      </c>
      <c r="BF7" s="47">
        <f>OVERALL!F$65</f>
        <v>2.5173611111111105E-4</v>
      </c>
      <c r="BG7" s="47">
        <f>OVERALL!F$66</f>
        <v>4.6006944444444443E-4</v>
      </c>
      <c r="BH7" s="47">
        <f>OVERALL!F$67</f>
        <v>1.9965277777777776E-4</v>
      </c>
      <c r="BI7" s="47">
        <f>OVERALL!F$68</f>
        <v>6.5972222222222213E-4</v>
      </c>
      <c r="BJ7" s="47">
        <f>OVERALL!F$69</f>
        <v>1.9675925925925923E-4</v>
      </c>
      <c r="BK7" s="48">
        <f>OVERALL!F$70</f>
        <v>8.5648148148148139E-4</v>
      </c>
      <c r="BL7" s="5"/>
      <c r="BM7" s="5"/>
      <c r="BN7" s="5"/>
      <c r="BO7" s="5"/>
      <c r="BP7" s="5"/>
      <c r="BQ7" s="5"/>
      <c r="BR7" s="5"/>
      <c r="BS7" s="5"/>
      <c r="BT7" s="5"/>
      <c r="BU7" s="5"/>
      <c r="BV7" s="5"/>
      <c r="BW7" s="5"/>
      <c r="BX7" s="5"/>
      <c r="BY7" s="5"/>
      <c r="BZ7" s="5"/>
    </row>
    <row r="8" spans="1:78" ht="24" x14ac:dyDescent="0.2">
      <c r="A8" s="40" t="str">
        <f>OVERALL!G$1</f>
        <v>HAMMONDCARE</v>
      </c>
      <c r="B8" s="27"/>
      <c r="C8" s="41">
        <f>OVERALL!G$4</f>
        <v>0.671875</v>
      </c>
      <c r="D8" s="29">
        <f>OVERALL!G$6</f>
        <v>1</v>
      </c>
      <c r="E8" s="49">
        <f>OVERALL!G$7</f>
        <v>1</v>
      </c>
      <c r="F8" s="49">
        <f>OVERALL!G$8</f>
        <v>1</v>
      </c>
      <c r="G8" s="49">
        <f>OVERALL!G$9</f>
        <v>1</v>
      </c>
      <c r="H8" s="29">
        <f>OVERALL!G$11</f>
        <v>0.5</v>
      </c>
      <c r="I8" s="49">
        <f>OVERALL!G$12</f>
        <v>1</v>
      </c>
      <c r="J8" s="49">
        <f>OVERALL!G$13</f>
        <v>1</v>
      </c>
      <c r="K8" s="49" t="str">
        <f>OVERALL!G$14</f>
        <v>-</v>
      </c>
      <c r="L8" s="49">
        <f>OVERALL!G$15</f>
        <v>0</v>
      </c>
      <c r="M8" s="49" t="str">
        <f>OVERALL!G$16</f>
        <v>-</v>
      </c>
      <c r="N8" s="49" t="str">
        <f>OVERALL!$F$17</f>
        <v>-</v>
      </c>
      <c r="O8" s="49">
        <f>OVERALL!G$18</f>
        <v>0</v>
      </c>
      <c r="P8" s="29">
        <f>OVERALL!G$20</f>
        <v>1</v>
      </c>
      <c r="Q8" s="49" t="str">
        <f>OVERALL!G$21</f>
        <v>-</v>
      </c>
      <c r="R8" s="49" t="str">
        <f>OVERALL!G$22</f>
        <v>-</v>
      </c>
      <c r="S8" s="49" t="str">
        <f>OVERALL!G$23</f>
        <v>-</v>
      </c>
      <c r="T8" s="49">
        <f>OVERALL!G$24</f>
        <v>1</v>
      </c>
      <c r="U8" s="29">
        <f>OVERALL!G$26</f>
        <v>1</v>
      </c>
      <c r="V8" s="49">
        <f>OVERALL!G$27</f>
        <v>1</v>
      </c>
      <c r="W8" s="49">
        <f>OVERALL!G$28</f>
        <v>1</v>
      </c>
      <c r="X8" s="49">
        <f>OVERALL!G$29</f>
        <v>1</v>
      </c>
      <c r="Y8" s="49" t="str">
        <f>OVERALL!G$30</f>
        <v>-</v>
      </c>
      <c r="Z8" s="49">
        <f>OVERALL!G$31</f>
        <v>1</v>
      </c>
      <c r="AA8" s="29">
        <f>OVERALL!G$33</f>
        <v>0.6875</v>
      </c>
      <c r="AB8" s="49">
        <f>OVERALL!G$34</f>
        <v>1</v>
      </c>
      <c r="AC8" s="49">
        <f>OVERALL!G$35</f>
        <v>1</v>
      </c>
      <c r="AD8" s="49">
        <f>OVERALL!G$36</f>
        <v>1</v>
      </c>
      <c r="AE8" s="49">
        <f>OVERALL!G$37</f>
        <v>0</v>
      </c>
      <c r="AF8" s="49">
        <f>OVERALL!G$38</f>
        <v>0.25</v>
      </c>
      <c r="AG8" s="49">
        <f>OVERALL!G$39</f>
        <v>0.75</v>
      </c>
      <c r="AH8" s="49">
        <f>OVERALL!G$40</f>
        <v>0.75</v>
      </c>
      <c r="AI8" s="50">
        <f>OVERALL!G$41</f>
        <v>0.75</v>
      </c>
      <c r="AJ8" s="34"/>
      <c r="AK8" s="51">
        <f>OVERALL!G$43</f>
        <v>0.25</v>
      </c>
      <c r="AL8" s="49">
        <f>OVERALL!G$44</f>
        <v>0</v>
      </c>
      <c r="AM8" s="49">
        <f>OVERALL!G$45</f>
        <v>0</v>
      </c>
      <c r="AN8" s="49">
        <f>OVERALL!G$46</f>
        <v>0</v>
      </c>
      <c r="AO8" s="49">
        <f>OVERALL!G$47</f>
        <v>0</v>
      </c>
      <c r="AP8" s="49">
        <f>OVERALL!G$48</f>
        <v>0</v>
      </c>
      <c r="AQ8" s="49">
        <f>OVERALL!G$49</f>
        <v>0</v>
      </c>
      <c r="AR8" s="49">
        <f>OVERALL!G$50</f>
        <v>0</v>
      </c>
      <c r="AS8" s="49">
        <f>OVERALL!G$51</f>
        <v>0.25</v>
      </c>
      <c r="AT8" s="50">
        <f>OVERALL!G$52</f>
        <v>0</v>
      </c>
      <c r="AU8" s="34"/>
      <c r="AV8" s="52">
        <f>OVERALL!G$55</f>
        <v>0.75</v>
      </c>
      <c r="AW8" s="49">
        <f>OVERALL!G$56</f>
        <v>0</v>
      </c>
      <c r="AX8" s="49">
        <f>OVERALL!G$57</f>
        <v>0</v>
      </c>
      <c r="AY8" s="49">
        <f>OVERALL!G$58</f>
        <v>0</v>
      </c>
      <c r="AZ8" s="49">
        <f>OVERALL!G$59</f>
        <v>0</v>
      </c>
      <c r="BA8" s="49">
        <f>OVERALL!G$60</f>
        <v>0</v>
      </c>
      <c r="BB8" s="49">
        <f>OVERALL!G$61</f>
        <v>1</v>
      </c>
      <c r="BC8" s="49">
        <f>OVERALL!G$62</f>
        <v>0</v>
      </c>
      <c r="BD8" s="53">
        <f>OVERALL!G$63</f>
        <v>2.5462962962962961E-4</v>
      </c>
      <c r="BE8" s="53">
        <f>OVERALL!G$64</f>
        <v>0</v>
      </c>
      <c r="BF8" s="53">
        <f>OVERALL!G$65</f>
        <v>0</v>
      </c>
      <c r="BG8" s="53">
        <f>OVERALL!G$66</f>
        <v>2.5462962962962961E-4</v>
      </c>
      <c r="BH8" s="53">
        <f>OVERALL!G$67</f>
        <v>0</v>
      </c>
      <c r="BI8" s="53">
        <f>OVERALL!G$68</f>
        <v>2.5462962962962961E-4</v>
      </c>
      <c r="BJ8" s="53">
        <f>OVERALL!G$69</f>
        <v>2.1961805555555554E-3</v>
      </c>
      <c r="BK8" s="54">
        <f>OVERALL!G$70</f>
        <v>2.4508101851851852E-3</v>
      </c>
      <c r="BL8" s="5"/>
      <c r="BM8" s="5"/>
      <c r="BN8" s="5"/>
      <c r="BO8" s="5"/>
      <c r="BP8" s="5"/>
      <c r="BQ8" s="5"/>
      <c r="BR8" s="5"/>
      <c r="BS8" s="5"/>
      <c r="BT8" s="5"/>
      <c r="BU8" s="5"/>
      <c r="BV8" s="5"/>
      <c r="BW8" s="5"/>
      <c r="BX8" s="5"/>
      <c r="BY8" s="5"/>
      <c r="BZ8" s="5"/>
    </row>
    <row r="9" spans="1:78" ht="24" x14ac:dyDescent="0.2">
      <c r="A9" s="40" t="str">
        <f>OVERALL!H$1</f>
        <v>SILVER CHAIN</v>
      </c>
      <c r="B9" s="27"/>
      <c r="C9" s="41">
        <f>OVERALL!H$4</f>
        <v>0.5691964285714286</v>
      </c>
      <c r="D9" s="29">
        <f>OVERALL!H$6</f>
        <v>1</v>
      </c>
      <c r="E9" s="49">
        <f>OVERALL!H$7</f>
        <v>1</v>
      </c>
      <c r="F9" s="49">
        <f>OVERALL!H$8</f>
        <v>1</v>
      </c>
      <c r="G9" s="49">
        <f>OVERALL!H$9</f>
        <v>1</v>
      </c>
      <c r="H9" s="29">
        <f>OVERALL!H$11</f>
        <v>0.7142857142857143</v>
      </c>
      <c r="I9" s="49">
        <f>OVERALL!H$12</f>
        <v>0</v>
      </c>
      <c r="J9" s="49">
        <f>OVERALL!H$13</f>
        <v>1</v>
      </c>
      <c r="K9" s="49">
        <f>OVERALL!H$14</f>
        <v>1</v>
      </c>
      <c r="L9" s="49">
        <f>OVERALL!H$15</f>
        <v>1</v>
      </c>
      <c r="M9" s="49">
        <f>OVERALL!H$16</f>
        <v>1</v>
      </c>
      <c r="N9" s="49" t="str">
        <f>OVERALL!$F$17</f>
        <v>-</v>
      </c>
      <c r="O9" s="49">
        <f>OVERALL!H$18</f>
        <v>1</v>
      </c>
      <c r="P9" s="29">
        <f>OVERALL!H$20</f>
        <v>1</v>
      </c>
      <c r="Q9" s="49">
        <f>OVERALL!H$21</f>
        <v>1</v>
      </c>
      <c r="R9" s="49">
        <f>OVERALL!H$22</f>
        <v>1</v>
      </c>
      <c r="S9" s="49">
        <f>OVERALL!H$23</f>
        <v>1</v>
      </c>
      <c r="T9" s="49">
        <f>OVERALL!H$24</f>
        <v>1</v>
      </c>
      <c r="U9" s="29">
        <f>OVERALL!H$26</f>
        <v>1</v>
      </c>
      <c r="V9" s="49">
        <f>OVERALL!H$27</f>
        <v>1</v>
      </c>
      <c r="W9" s="49">
        <f>OVERALL!H$28</f>
        <v>1</v>
      </c>
      <c r="X9" s="49">
        <f>OVERALL!H$29</f>
        <v>1</v>
      </c>
      <c r="Y9" s="49">
        <f>OVERALL!H$30</f>
        <v>1</v>
      </c>
      <c r="Z9" s="49">
        <f>OVERALL!H$31</f>
        <v>1</v>
      </c>
      <c r="AA9" s="29">
        <f>OVERALL!H$33</f>
        <v>0.5625</v>
      </c>
      <c r="AB9" s="49">
        <f>OVERALL!H$34</f>
        <v>0.75</v>
      </c>
      <c r="AC9" s="49">
        <f>OVERALL!H$35</f>
        <v>1</v>
      </c>
      <c r="AD9" s="49">
        <f>OVERALL!H$36</f>
        <v>1</v>
      </c>
      <c r="AE9" s="49">
        <f>OVERALL!H$37</f>
        <v>0</v>
      </c>
      <c r="AF9" s="49">
        <f>OVERALL!H$38</f>
        <v>0</v>
      </c>
      <c r="AG9" s="49">
        <f>OVERALL!H$39</f>
        <v>0</v>
      </c>
      <c r="AH9" s="49">
        <f>OVERALL!H$40</f>
        <v>0.75</v>
      </c>
      <c r="AI9" s="50">
        <f>OVERALL!H$41</f>
        <v>1</v>
      </c>
      <c r="AJ9" s="34"/>
      <c r="AK9" s="51">
        <f>OVERALL!H$43</f>
        <v>0.5</v>
      </c>
      <c r="AL9" s="49">
        <f>OVERALL!H$44</f>
        <v>0</v>
      </c>
      <c r="AM9" s="49">
        <f>OVERALL!H$45</f>
        <v>0</v>
      </c>
      <c r="AN9" s="49">
        <f>OVERALL!H$46</f>
        <v>0</v>
      </c>
      <c r="AO9" s="49">
        <f>OVERALL!H$47</f>
        <v>0</v>
      </c>
      <c r="AP9" s="49">
        <f>OVERALL!H$48</f>
        <v>0</v>
      </c>
      <c r="AQ9" s="49">
        <f>OVERALL!H$49</f>
        <v>0</v>
      </c>
      <c r="AR9" s="49">
        <f>OVERALL!H$50</f>
        <v>0</v>
      </c>
      <c r="AS9" s="49">
        <f>OVERALL!H$51</f>
        <v>0.5</v>
      </c>
      <c r="AT9" s="50">
        <f>OVERALL!H$52</f>
        <v>0</v>
      </c>
      <c r="AU9" s="34"/>
      <c r="AV9" s="52">
        <f>OVERALL!H$55</f>
        <v>0.5</v>
      </c>
      <c r="AW9" s="49">
        <f>OVERALL!H$56</f>
        <v>1</v>
      </c>
      <c r="AX9" s="49">
        <f>OVERALL!H$57</f>
        <v>0</v>
      </c>
      <c r="AY9" s="49">
        <f>OVERALL!H$58</f>
        <v>0</v>
      </c>
      <c r="AZ9" s="49">
        <f>OVERALL!H$59</f>
        <v>1</v>
      </c>
      <c r="BA9" s="49">
        <f>OVERALL!H$60</f>
        <v>0</v>
      </c>
      <c r="BB9" s="49">
        <f>OVERALL!H$61</f>
        <v>0</v>
      </c>
      <c r="BC9" s="49">
        <f>OVERALL!H$62</f>
        <v>0</v>
      </c>
      <c r="BD9" s="53">
        <f>OVERALL!H$63</f>
        <v>1.273148148148148E-4</v>
      </c>
      <c r="BE9" s="53">
        <f>OVERALL!H$64</f>
        <v>0</v>
      </c>
      <c r="BF9" s="53">
        <f>OVERALL!H$65</f>
        <v>1.6203703703703703E-4</v>
      </c>
      <c r="BG9" s="53">
        <f>OVERALL!H$66</f>
        <v>2.8935185185185184E-4</v>
      </c>
      <c r="BH9" s="53">
        <f>OVERALL!H$67</f>
        <v>3.0960648148148151E-4</v>
      </c>
      <c r="BI9" s="53">
        <f>OVERALL!H$68</f>
        <v>5.9895833333333329E-4</v>
      </c>
      <c r="BJ9" s="53">
        <f>OVERALL!H$69</f>
        <v>2.5925925925925925E-3</v>
      </c>
      <c r="BK9" s="54">
        <f>OVERALL!H$70</f>
        <v>3.1915509259259262E-3</v>
      </c>
      <c r="BL9" s="5"/>
      <c r="BM9" s="5"/>
      <c r="BN9" s="5"/>
      <c r="BO9" s="5"/>
      <c r="BP9" s="5"/>
      <c r="BQ9" s="5"/>
      <c r="BR9" s="5"/>
      <c r="BS9" s="5"/>
      <c r="BT9" s="5"/>
      <c r="BU9" s="5"/>
      <c r="BV9" s="5"/>
      <c r="BW9" s="5"/>
      <c r="BX9" s="5"/>
      <c r="BY9" s="5"/>
      <c r="BZ9" s="5"/>
    </row>
    <row r="10" spans="1:78" ht="24" x14ac:dyDescent="0.2">
      <c r="A10" s="26" t="str">
        <f>OVERALL!I$1</f>
        <v>UNITING AGE WELL</v>
      </c>
      <c r="B10" s="27"/>
      <c r="C10" s="41">
        <f>OVERALL!I$4</f>
        <v>0.94270833333333337</v>
      </c>
      <c r="D10" s="29">
        <f>OVERALL!I$6</f>
        <v>1</v>
      </c>
      <c r="E10" s="42">
        <f>OVERALL!I$7</f>
        <v>1</v>
      </c>
      <c r="F10" s="43">
        <f>OVERALL!I$8</f>
        <v>1</v>
      </c>
      <c r="G10" s="43">
        <f>OVERALL!I$9</f>
        <v>1</v>
      </c>
      <c r="H10" s="29">
        <f>OVERALL!I$11</f>
        <v>0.83333333333333337</v>
      </c>
      <c r="I10" s="43">
        <f>OVERALL!I$12</f>
        <v>0</v>
      </c>
      <c r="J10" s="43">
        <f>OVERALL!I$13</f>
        <v>1</v>
      </c>
      <c r="K10" s="43">
        <f>OVERALL!I$14</f>
        <v>1</v>
      </c>
      <c r="L10" s="43">
        <f>OVERALL!I$15</f>
        <v>1</v>
      </c>
      <c r="M10" s="43">
        <f>OVERALL!I$16</f>
        <v>1</v>
      </c>
      <c r="N10" s="43" t="str">
        <f>OVERALL!$K$17</f>
        <v>-</v>
      </c>
      <c r="O10" s="43">
        <f>OVERALL!I$18</f>
        <v>1</v>
      </c>
      <c r="P10" s="32">
        <f>OVERALL!I$20</f>
        <v>1</v>
      </c>
      <c r="Q10" s="43">
        <f>OVERALL!I$21</f>
        <v>1</v>
      </c>
      <c r="R10" s="43">
        <f>OVERALL!I$22</f>
        <v>1</v>
      </c>
      <c r="S10" s="43">
        <f>OVERALL!I$23</f>
        <v>1</v>
      </c>
      <c r="T10" s="43">
        <f>OVERALL!I$24</f>
        <v>1</v>
      </c>
      <c r="U10" s="32">
        <f>OVERALL!I$26</f>
        <v>1</v>
      </c>
      <c r="V10" s="43">
        <f>OVERALL!I$27</f>
        <v>1</v>
      </c>
      <c r="W10" s="43">
        <f>OVERALL!I$28</f>
        <v>1</v>
      </c>
      <c r="X10" s="43">
        <f>OVERALL!I$29</f>
        <v>1</v>
      </c>
      <c r="Y10" s="43">
        <f>OVERALL!I$30</f>
        <v>1</v>
      </c>
      <c r="Z10" s="43">
        <f>OVERALL!I$31</f>
        <v>1</v>
      </c>
      <c r="AA10" s="32">
        <f>OVERALL!I$33</f>
        <v>0.9375</v>
      </c>
      <c r="AB10" s="43">
        <f>OVERALL!I$34</f>
        <v>1</v>
      </c>
      <c r="AC10" s="43">
        <f>OVERALL!I$35</f>
        <v>1</v>
      </c>
      <c r="AD10" s="43">
        <f>OVERALL!I$36</f>
        <v>1</v>
      </c>
      <c r="AE10" s="43">
        <f>OVERALL!I$37</f>
        <v>0.5</v>
      </c>
      <c r="AF10" s="43">
        <f>OVERALL!I$38</f>
        <v>1</v>
      </c>
      <c r="AG10" s="43">
        <f>OVERALL!I$39</f>
        <v>1</v>
      </c>
      <c r="AH10" s="43">
        <f>OVERALL!I$40</f>
        <v>1</v>
      </c>
      <c r="AI10" s="44">
        <f>OVERALL!I$41</f>
        <v>1</v>
      </c>
      <c r="AJ10" s="34"/>
      <c r="AK10" s="35">
        <f>OVERALL!I$43</f>
        <v>0</v>
      </c>
      <c r="AL10" s="43">
        <f>OVERALL!I$44</f>
        <v>0</v>
      </c>
      <c r="AM10" s="43">
        <f>OVERALL!I$45</f>
        <v>0</v>
      </c>
      <c r="AN10" s="43">
        <f>OVERALL!I$46</f>
        <v>0</v>
      </c>
      <c r="AO10" s="43">
        <f>OVERALL!I$47</f>
        <v>0</v>
      </c>
      <c r="AP10" s="43">
        <f>OVERALL!I$48</f>
        <v>0</v>
      </c>
      <c r="AQ10" s="43">
        <f>OVERALL!I$49</f>
        <v>0</v>
      </c>
      <c r="AR10" s="43">
        <f>OVERALL!I$50</f>
        <v>0</v>
      </c>
      <c r="AS10" s="43">
        <f>OVERALL!I$51</f>
        <v>0</v>
      </c>
      <c r="AT10" s="44">
        <f>OVERALL!I$52</f>
        <v>0</v>
      </c>
      <c r="AU10" s="34"/>
      <c r="AV10" s="45">
        <f>OVERALL!I$55</f>
        <v>1</v>
      </c>
      <c r="AW10" s="43">
        <f>OVERALL!I$56</f>
        <v>1</v>
      </c>
      <c r="AX10" s="43">
        <f>OVERALL!I$57</f>
        <v>0</v>
      </c>
      <c r="AY10" s="43">
        <f>OVERALL!I$58</f>
        <v>0</v>
      </c>
      <c r="AZ10" s="46">
        <f>OVERALL!I$59</f>
        <v>1</v>
      </c>
      <c r="BA10" s="43">
        <f>OVERALL!I$60</f>
        <v>0</v>
      </c>
      <c r="BB10" s="43" t="str">
        <f>OVERALL!I$61</f>
        <v>-</v>
      </c>
      <c r="BC10" s="43" t="str">
        <f>OVERALL!I$62</f>
        <v>-</v>
      </c>
      <c r="BD10" s="47">
        <f>OVERALL!I$63</f>
        <v>1.3888888888888889E-4</v>
      </c>
      <c r="BE10" s="47">
        <f>OVERALL!I$64</f>
        <v>0</v>
      </c>
      <c r="BF10" s="47">
        <f>OVERALL!I$65</f>
        <v>1.070601851851852E-4</v>
      </c>
      <c r="BG10" s="47">
        <f>OVERALL!I$66</f>
        <v>2.459490740740741E-4</v>
      </c>
      <c r="BH10" s="47">
        <f>OVERALL!I$67</f>
        <v>1.0706018518518516E-4</v>
      </c>
      <c r="BI10" s="47">
        <f>OVERALL!I$68</f>
        <v>3.5300925925925929E-4</v>
      </c>
      <c r="BJ10" s="47">
        <f>OVERALL!I$69</f>
        <v>1.3599537037037039E-4</v>
      </c>
      <c r="BK10" s="48">
        <f>OVERALL!I$70</f>
        <v>4.890046296296296E-4</v>
      </c>
      <c r="BL10" s="5"/>
      <c r="BM10" s="5"/>
      <c r="BN10" s="5"/>
      <c r="BO10" s="5"/>
      <c r="BP10" s="5"/>
      <c r="BQ10" s="5"/>
      <c r="BR10" s="5"/>
      <c r="BS10" s="5"/>
      <c r="BT10" s="5"/>
      <c r="BU10" s="5"/>
      <c r="BV10" s="5"/>
      <c r="BW10" s="5"/>
      <c r="BX10" s="5"/>
      <c r="BY10" s="5"/>
      <c r="BZ10" s="5"/>
    </row>
    <row r="11" spans="1:78" ht="24" x14ac:dyDescent="0.2">
      <c r="A11" s="40" t="str">
        <f>OVERALL!J$1</f>
        <v>UNITING NSW.ACT</v>
      </c>
      <c r="B11" s="27"/>
      <c r="C11" s="41">
        <f>OVERALL!J$4</f>
        <v>0.93489583333333337</v>
      </c>
      <c r="D11" s="29">
        <f>OVERALL!J$6</f>
        <v>1</v>
      </c>
      <c r="E11" s="42">
        <f>OVERALL!J$7</f>
        <v>1</v>
      </c>
      <c r="F11" s="43">
        <f>OVERALL!J$8</f>
        <v>1</v>
      </c>
      <c r="G11" s="43">
        <f>OVERALL!J$9</f>
        <v>1</v>
      </c>
      <c r="H11" s="29">
        <f>OVERALL!J$11</f>
        <v>0.83333333333333337</v>
      </c>
      <c r="I11" s="43">
        <f>OVERALL!J$12</f>
        <v>0</v>
      </c>
      <c r="J11" s="43">
        <f>OVERALL!J$13</f>
        <v>1</v>
      </c>
      <c r="K11" s="43">
        <f>OVERALL!J$14</f>
        <v>1</v>
      </c>
      <c r="L11" s="43">
        <f>OVERALL!J$15</f>
        <v>1</v>
      </c>
      <c r="M11" s="43">
        <f>OVERALL!J$16</f>
        <v>1</v>
      </c>
      <c r="N11" s="43" t="str">
        <f>OVERALL!$K$17</f>
        <v>-</v>
      </c>
      <c r="O11" s="43">
        <f>OVERALL!J$18</f>
        <v>1</v>
      </c>
      <c r="P11" s="32">
        <f>OVERALL!J$20</f>
        <v>1</v>
      </c>
      <c r="Q11" s="43">
        <f>OVERALL!J$21</f>
        <v>1</v>
      </c>
      <c r="R11" s="43">
        <f>OVERALL!J$22</f>
        <v>1</v>
      </c>
      <c r="S11" s="43">
        <f>OVERALL!J$23</f>
        <v>1</v>
      </c>
      <c r="T11" s="43">
        <f>OVERALL!J$24</f>
        <v>1</v>
      </c>
      <c r="U11" s="32">
        <f>OVERALL!J$26</f>
        <v>1</v>
      </c>
      <c r="V11" s="43">
        <f>OVERALL!J$27</f>
        <v>1</v>
      </c>
      <c r="W11" s="43">
        <f>OVERALL!J$28</f>
        <v>1</v>
      </c>
      <c r="X11" s="43">
        <f>OVERALL!J$29</f>
        <v>1</v>
      </c>
      <c r="Y11" s="43">
        <f>OVERALL!J$30</f>
        <v>1</v>
      </c>
      <c r="Z11" s="43">
        <f>OVERALL!J$31</f>
        <v>1</v>
      </c>
      <c r="AA11" s="32">
        <f>OVERALL!J$33</f>
        <v>0.90625</v>
      </c>
      <c r="AB11" s="43">
        <f>OVERALL!J$34</f>
        <v>1</v>
      </c>
      <c r="AC11" s="43">
        <f>OVERALL!J$35</f>
        <v>1</v>
      </c>
      <c r="AD11" s="43">
        <f>OVERALL!J$36</f>
        <v>1</v>
      </c>
      <c r="AE11" s="43">
        <f>OVERALL!J$37</f>
        <v>0.25</v>
      </c>
      <c r="AF11" s="43">
        <f>OVERALL!J$38</f>
        <v>1</v>
      </c>
      <c r="AG11" s="43">
        <f>OVERALL!J$39</f>
        <v>1</v>
      </c>
      <c r="AH11" s="43">
        <f>OVERALL!J$40</f>
        <v>1</v>
      </c>
      <c r="AI11" s="44">
        <f>OVERALL!J$41</f>
        <v>1</v>
      </c>
      <c r="AJ11" s="34"/>
      <c r="AK11" s="35">
        <f>OVERALL!J$43</f>
        <v>0</v>
      </c>
      <c r="AL11" s="43">
        <f>OVERALL!J$44</f>
        <v>0</v>
      </c>
      <c r="AM11" s="43">
        <f>OVERALL!J$45</f>
        <v>0</v>
      </c>
      <c r="AN11" s="43">
        <f>OVERALL!J$46</f>
        <v>0</v>
      </c>
      <c r="AO11" s="43">
        <f>OVERALL!J$47</f>
        <v>0</v>
      </c>
      <c r="AP11" s="43">
        <f>OVERALL!J$48</f>
        <v>0</v>
      </c>
      <c r="AQ11" s="43">
        <f>OVERALL!J$49</f>
        <v>0</v>
      </c>
      <c r="AR11" s="43">
        <f>OVERALL!J$50</f>
        <v>0</v>
      </c>
      <c r="AS11" s="43">
        <f>OVERALL!J$51</f>
        <v>0</v>
      </c>
      <c r="AT11" s="44">
        <f>OVERALL!J$52</f>
        <v>0</v>
      </c>
      <c r="AU11" s="34"/>
      <c r="AV11" s="45">
        <f>OVERALL!J$55</f>
        <v>1</v>
      </c>
      <c r="AW11" s="43">
        <f>OVERALL!J$56</f>
        <v>1</v>
      </c>
      <c r="AX11" s="43">
        <f>OVERALL!J$57</f>
        <v>0</v>
      </c>
      <c r="AY11" s="43">
        <f>OVERALL!J$58</f>
        <v>0</v>
      </c>
      <c r="AZ11" s="46">
        <f>OVERALL!J$59</f>
        <v>2</v>
      </c>
      <c r="BA11" s="43">
        <f>OVERALL!J$60</f>
        <v>0</v>
      </c>
      <c r="BB11" s="43" t="str">
        <f>OVERALL!J$61</f>
        <v>-</v>
      </c>
      <c r="BC11" s="43" t="str">
        <f>OVERALL!J$62</f>
        <v>-</v>
      </c>
      <c r="BD11" s="47">
        <f>OVERALL!J$63</f>
        <v>4.6296296296296294E-5</v>
      </c>
      <c r="BE11" s="47">
        <f>OVERALL!J$64</f>
        <v>0</v>
      </c>
      <c r="BF11" s="47">
        <f>OVERALL!J$65</f>
        <v>1.5046296296296297E-4</v>
      </c>
      <c r="BG11" s="47">
        <f>OVERALL!J$66</f>
        <v>1.9675925925925926E-4</v>
      </c>
      <c r="BH11" s="47">
        <f>OVERALL!J$67</f>
        <v>1.7650462962962965E-4</v>
      </c>
      <c r="BI11" s="47">
        <f>OVERALL!J$68</f>
        <v>3.7326388888888891E-4</v>
      </c>
      <c r="BJ11" s="47">
        <f>OVERALL!J$69</f>
        <v>2.0254629629629624E-4</v>
      </c>
      <c r="BK11" s="48">
        <f>OVERALL!J$70</f>
        <v>5.7581018518518506E-4</v>
      </c>
      <c r="BL11" s="5"/>
      <c r="BM11" s="5"/>
      <c r="BN11" s="5"/>
      <c r="BO11" s="5"/>
      <c r="BP11" s="5"/>
      <c r="BQ11" s="5"/>
      <c r="BR11" s="5"/>
      <c r="BS11" s="5"/>
      <c r="BT11" s="5"/>
      <c r="BU11" s="5"/>
      <c r="BV11" s="5"/>
      <c r="BW11" s="5"/>
      <c r="BX11" s="5"/>
      <c r="BY11" s="5"/>
      <c r="BZ11" s="5"/>
    </row>
    <row r="12" spans="1:78" ht="24" x14ac:dyDescent="0.2">
      <c r="A12" s="40" t="str">
        <f>OVERALL!K$1</f>
        <v>AGED CARE 9</v>
      </c>
      <c r="B12" s="27"/>
      <c r="C12" s="41" t="str">
        <f>OVERALL!K$4</f>
        <v>-</v>
      </c>
      <c r="D12" s="29" t="str">
        <f>OVERALL!K$6</f>
        <v>-</v>
      </c>
      <c r="E12" s="42" t="str">
        <f>OVERALL!K$7</f>
        <v>-</v>
      </c>
      <c r="F12" s="43" t="str">
        <f>OVERALL!K$8</f>
        <v>-</v>
      </c>
      <c r="G12" s="43" t="str">
        <f>OVERALL!K$9</f>
        <v>-</v>
      </c>
      <c r="H12" s="29" t="str">
        <f>OVERALL!K$11</f>
        <v>-</v>
      </c>
      <c r="I12" s="43" t="str">
        <f>OVERALL!K$12</f>
        <v>-</v>
      </c>
      <c r="J12" s="43" t="str">
        <f>OVERALL!K$13</f>
        <v>-</v>
      </c>
      <c r="K12" s="43" t="str">
        <f>OVERALL!K$14</f>
        <v>-</v>
      </c>
      <c r="L12" s="43" t="str">
        <f>OVERALL!K$15</f>
        <v>-</v>
      </c>
      <c r="M12" s="43" t="str">
        <f>OVERALL!K$16</f>
        <v>-</v>
      </c>
      <c r="N12" s="43" t="str">
        <f>OVERALL!$K$17</f>
        <v>-</v>
      </c>
      <c r="O12" s="43" t="str">
        <f>OVERALL!K$18</f>
        <v>-</v>
      </c>
      <c r="P12" s="32" t="str">
        <f>OVERALL!K$20</f>
        <v>-</v>
      </c>
      <c r="Q12" s="43" t="str">
        <f>OVERALL!K$21</f>
        <v>-</v>
      </c>
      <c r="R12" s="43" t="str">
        <f>OVERALL!K$22</f>
        <v>-</v>
      </c>
      <c r="S12" s="43" t="str">
        <f>OVERALL!K$23</f>
        <v>-</v>
      </c>
      <c r="T12" s="43" t="str">
        <f>OVERALL!K$24</f>
        <v>-</v>
      </c>
      <c r="U12" s="32" t="str">
        <f>OVERALL!K$26</f>
        <v>-</v>
      </c>
      <c r="V12" s="43" t="str">
        <f>OVERALL!K$27</f>
        <v>-</v>
      </c>
      <c r="W12" s="43" t="str">
        <f>OVERALL!K$28</f>
        <v>-</v>
      </c>
      <c r="X12" s="43" t="str">
        <f>OVERALL!K$29</f>
        <v>-</v>
      </c>
      <c r="Y12" s="43" t="str">
        <f>OVERALL!K$30</f>
        <v>-</v>
      </c>
      <c r="Z12" s="43" t="str">
        <f>OVERALL!K$31</f>
        <v>-</v>
      </c>
      <c r="AA12" s="32" t="str">
        <f>OVERALL!K$33</f>
        <v>-</v>
      </c>
      <c r="AB12" s="43" t="str">
        <f>OVERALL!K$34</f>
        <v>-</v>
      </c>
      <c r="AC12" s="43" t="str">
        <f>OVERALL!K$35</f>
        <v>-</v>
      </c>
      <c r="AD12" s="43" t="str">
        <f>OVERALL!K$36</f>
        <v>-</v>
      </c>
      <c r="AE12" s="43" t="str">
        <f>OVERALL!K$37</f>
        <v>-</v>
      </c>
      <c r="AF12" s="43" t="str">
        <f>OVERALL!K$38</f>
        <v>-</v>
      </c>
      <c r="AG12" s="43" t="str">
        <f>OVERALL!K$39</f>
        <v>-</v>
      </c>
      <c r="AH12" s="43" t="str">
        <f>OVERALL!K$40</f>
        <v>-</v>
      </c>
      <c r="AI12" s="44" t="str">
        <f>OVERALL!K$41</f>
        <v>-</v>
      </c>
      <c r="AJ12" s="34"/>
      <c r="AK12" s="35" t="str">
        <f>OVERALL!K$43</f>
        <v>-</v>
      </c>
      <c r="AL12" s="43" t="str">
        <f>OVERALL!K$44</f>
        <v>-</v>
      </c>
      <c r="AM12" s="43" t="str">
        <f>OVERALL!K$45</f>
        <v>-</v>
      </c>
      <c r="AN12" s="43" t="str">
        <f>OVERALL!K$46</f>
        <v>-</v>
      </c>
      <c r="AO12" s="43" t="str">
        <f>OVERALL!K$47</f>
        <v>-</v>
      </c>
      <c r="AP12" s="43" t="str">
        <f>OVERALL!K$48</f>
        <v>-</v>
      </c>
      <c r="AQ12" s="43" t="str">
        <f>OVERALL!K$49</f>
        <v>-</v>
      </c>
      <c r="AR12" s="43" t="str">
        <f>OVERALL!K$50</f>
        <v>-</v>
      </c>
      <c r="AS12" s="43" t="str">
        <f>OVERALL!K$51</f>
        <v>-</v>
      </c>
      <c r="AT12" s="44" t="str">
        <f>OVERALL!K$52</f>
        <v>-</v>
      </c>
      <c r="AU12" s="34"/>
      <c r="AV12" s="45" t="str">
        <f>OVERALL!K$55</f>
        <v>-</v>
      </c>
      <c r="AW12" s="43" t="str">
        <f>OVERALL!K$56</f>
        <v>-</v>
      </c>
      <c r="AX12" s="43" t="str">
        <f>OVERALL!K$57</f>
        <v>-</v>
      </c>
      <c r="AY12" s="43" t="str">
        <f>OVERALL!K$58</f>
        <v>-</v>
      </c>
      <c r="AZ12" s="46" t="str">
        <f>OVERALL!K$59</f>
        <v>-</v>
      </c>
      <c r="BA12" s="43" t="str">
        <f>OVERALL!K$60</f>
        <v>-</v>
      </c>
      <c r="BB12" s="43" t="str">
        <f>OVERALL!K$61</f>
        <v>-</v>
      </c>
      <c r="BC12" s="43" t="str">
        <f>OVERALL!K$62</f>
        <v>-</v>
      </c>
      <c r="BD12" s="47" t="str">
        <f>OVERALL!K$63</f>
        <v>-</v>
      </c>
      <c r="BE12" s="47" t="str">
        <f>OVERALL!K$64</f>
        <v>-</v>
      </c>
      <c r="BF12" s="47" t="str">
        <f>OVERALL!K$65</f>
        <v>-</v>
      </c>
      <c r="BG12" s="47" t="str">
        <f>OVERALL!K$66</f>
        <v>-</v>
      </c>
      <c r="BH12" s="47" t="str">
        <f>OVERALL!K$67</f>
        <v>-</v>
      </c>
      <c r="BI12" s="47" t="str">
        <f>OVERALL!K$68</f>
        <v>-</v>
      </c>
      <c r="BJ12" s="47" t="str">
        <f>OVERALL!K$69</f>
        <v>-</v>
      </c>
      <c r="BK12" s="48" t="str">
        <f>OVERALL!K$70</f>
        <v>-</v>
      </c>
      <c r="BL12" s="5"/>
      <c r="BM12" s="5"/>
      <c r="BN12" s="5"/>
      <c r="BO12" s="5"/>
      <c r="BP12" s="5"/>
      <c r="BQ12" s="5"/>
      <c r="BR12" s="5"/>
      <c r="BS12" s="5"/>
      <c r="BT12" s="5"/>
      <c r="BU12" s="5"/>
      <c r="BV12" s="5"/>
      <c r="BW12" s="5"/>
      <c r="BX12" s="5"/>
      <c r="BY12" s="5"/>
      <c r="BZ12" s="5"/>
    </row>
    <row r="13" spans="1:78" ht="24" x14ac:dyDescent="0.2">
      <c r="A13" s="40" t="str">
        <f>OVERALL!L$1</f>
        <v>AGED CARE 10</v>
      </c>
      <c r="B13" s="27"/>
      <c r="C13" s="28" t="s">
        <v>68</v>
      </c>
      <c r="D13" s="29" t="s">
        <v>68</v>
      </c>
      <c r="E13" s="28" t="s">
        <v>68</v>
      </c>
      <c r="F13" s="28" t="s">
        <v>68</v>
      </c>
      <c r="G13" s="28" t="s">
        <v>68</v>
      </c>
      <c r="H13" s="29" t="s">
        <v>68</v>
      </c>
      <c r="I13" s="28" t="s">
        <v>68</v>
      </c>
      <c r="J13" s="28" t="s">
        <v>68</v>
      </c>
      <c r="K13" s="28" t="s">
        <v>68</v>
      </c>
      <c r="L13" s="28" t="s">
        <v>68</v>
      </c>
      <c r="M13" s="28" t="s">
        <v>68</v>
      </c>
      <c r="N13" s="28" t="s">
        <v>68</v>
      </c>
      <c r="O13" s="28" t="s">
        <v>68</v>
      </c>
      <c r="P13" s="29" t="s">
        <v>68</v>
      </c>
      <c r="Q13" s="28" t="s">
        <v>68</v>
      </c>
      <c r="R13" s="28" t="s">
        <v>68</v>
      </c>
      <c r="S13" s="28" t="s">
        <v>68</v>
      </c>
      <c r="T13" s="28" t="s">
        <v>68</v>
      </c>
      <c r="U13" s="29" t="s">
        <v>68</v>
      </c>
      <c r="V13" s="28" t="s">
        <v>68</v>
      </c>
      <c r="W13" s="28" t="s">
        <v>68</v>
      </c>
      <c r="X13" s="28" t="s">
        <v>68</v>
      </c>
      <c r="Y13" s="28" t="s">
        <v>68</v>
      </c>
      <c r="Z13" s="28" t="s">
        <v>68</v>
      </c>
      <c r="AA13" s="29" t="s">
        <v>68</v>
      </c>
      <c r="AB13" s="28" t="s">
        <v>68</v>
      </c>
      <c r="AC13" s="28" t="s">
        <v>68</v>
      </c>
      <c r="AD13" s="28" t="s">
        <v>68</v>
      </c>
      <c r="AE13" s="28" t="s">
        <v>68</v>
      </c>
      <c r="AF13" s="28" t="s">
        <v>68</v>
      </c>
      <c r="AG13" s="28" t="s">
        <v>68</v>
      </c>
      <c r="AH13" s="28" t="s">
        <v>68</v>
      </c>
      <c r="AI13" s="55" t="s">
        <v>68</v>
      </c>
      <c r="AJ13" s="34"/>
      <c r="AK13" s="29" t="s">
        <v>68</v>
      </c>
      <c r="AL13" s="28" t="s">
        <v>68</v>
      </c>
      <c r="AM13" s="28" t="s">
        <v>68</v>
      </c>
      <c r="AN13" s="28" t="s">
        <v>68</v>
      </c>
      <c r="AO13" s="28" t="s">
        <v>68</v>
      </c>
      <c r="AP13" s="28" t="s">
        <v>68</v>
      </c>
      <c r="AQ13" s="28" t="s">
        <v>68</v>
      </c>
      <c r="AR13" s="28" t="s">
        <v>68</v>
      </c>
      <c r="AS13" s="28" t="s">
        <v>68</v>
      </c>
      <c r="AT13" s="55" t="s">
        <v>68</v>
      </c>
      <c r="AU13" s="34"/>
      <c r="AV13" s="56" t="s">
        <v>68</v>
      </c>
      <c r="AW13" s="28" t="s">
        <v>68</v>
      </c>
      <c r="AX13" s="28" t="s">
        <v>68</v>
      </c>
      <c r="AY13" s="28" t="s">
        <v>68</v>
      </c>
      <c r="AZ13" s="28" t="s">
        <v>68</v>
      </c>
      <c r="BA13" s="28" t="s">
        <v>68</v>
      </c>
      <c r="BB13" s="28" t="s">
        <v>68</v>
      </c>
      <c r="BC13" s="28" t="s">
        <v>68</v>
      </c>
      <c r="BD13" s="57" t="s">
        <v>68</v>
      </c>
      <c r="BE13" s="57" t="s">
        <v>68</v>
      </c>
      <c r="BF13" s="57" t="s">
        <v>68</v>
      </c>
      <c r="BG13" s="57" t="s">
        <v>68</v>
      </c>
      <c r="BH13" s="57" t="s">
        <v>68</v>
      </c>
      <c r="BI13" s="57" t="s">
        <v>68</v>
      </c>
      <c r="BJ13" s="57" t="s">
        <v>68</v>
      </c>
      <c r="BK13" s="58" t="s">
        <v>68</v>
      </c>
      <c r="BL13" s="5"/>
      <c r="BM13" s="5"/>
      <c r="BN13" s="5"/>
      <c r="BO13" s="5"/>
      <c r="BP13" s="5"/>
      <c r="BQ13" s="5"/>
      <c r="BR13" s="5"/>
      <c r="BS13" s="5"/>
      <c r="BT13" s="5"/>
      <c r="BU13" s="5"/>
      <c r="BV13" s="5"/>
      <c r="BW13" s="5"/>
      <c r="BX13" s="5"/>
      <c r="BY13" s="5"/>
      <c r="BZ13" s="5"/>
    </row>
    <row r="14" spans="1:78" ht="24" x14ac:dyDescent="0.2">
      <c r="A14" s="40" t="str">
        <f>OVERALL!M$1</f>
        <v>AGED CARE 11</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9" t="s">
        <v>68</v>
      </c>
      <c r="AJ14" s="34"/>
      <c r="AK14" s="29" t="s">
        <v>68</v>
      </c>
      <c r="AL14" s="41" t="s">
        <v>68</v>
      </c>
      <c r="AM14" s="41" t="s">
        <v>68</v>
      </c>
      <c r="AN14" s="41" t="s">
        <v>68</v>
      </c>
      <c r="AO14" s="41" t="s">
        <v>68</v>
      </c>
      <c r="AP14" s="41" t="s">
        <v>68</v>
      </c>
      <c r="AQ14" s="41" t="s">
        <v>68</v>
      </c>
      <c r="AR14" s="41" t="s">
        <v>68</v>
      </c>
      <c r="AS14" s="41" t="s">
        <v>68</v>
      </c>
      <c r="AT14" s="59" t="s">
        <v>68</v>
      </c>
      <c r="AU14" s="34"/>
      <c r="AV14" s="60" t="s">
        <v>68</v>
      </c>
      <c r="AW14" s="41" t="s">
        <v>68</v>
      </c>
      <c r="AX14" s="41" t="s">
        <v>68</v>
      </c>
      <c r="AY14" s="41" t="s">
        <v>68</v>
      </c>
      <c r="AZ14" s="41" t="s">
        <v>68</v>
      </c>
      <c r="BA14" s="41" t="s">
        <v>68</v>
      </c>
      <c r="BB14" s="41" t="s">
        <v>68</v>
      </c>
      <c r="BC14" s="41" t="s">
        <v>68</v>
      </c>
      <c r="BD14" s="61" t="s">
        <v>68</v>
      </c>
      <c r="BE14" s="61" t="s">
        <v>68</v>
      </c>
      <c r="BF14" s="61" t="s">
        <v>68</v>
      </c>
      <c r="BG14" s="61" t="s">
        <v>68</v>
      </c>
      <c r="BH14" s="61" t="s">
        <v>68</v>
      </c>
      <c r="BI14" s="61" t="s">
        <v>68</v>
      </c>
      <c r="BJ14" s="61" t="s">
        <v>68</v>
      </c>
      <c r="BK14" s="62" t="s">
        <v>68</v>
      </c>
      <c r="BL14" s="5"/>
      <c r="BM14" s="5"/>
      <c r="BN14" s="5"/>
      <c r="BO14" s="5"/>
      <c r="BP14" s="5"/>
      <c r="BQ14" s="5"/>
      <c r="BR14" s="5"/>
      <c r="BS14" s="5"/>
      <c r="BT14" s="5"/>
      <c r="BU14" s="5"/>
      <c r="BV14" s="5"/>
      <c r="BW14" s="5"/>
      <c r="BX14" s="5"/>
      <c r="BY14" s="5"/>
      <c r="BZ14" s="5"/>
    </row>
    <row r="15" spans="1:78" ht="24" x14ac:dyDescent="0.2">
      <c r="A15" s="26" t="str">
        <f>OVERALL!N$1</f>
        <v>AGED CARE 12</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5" t="s">
        <v>68</v>
      </c>
      <c r="AJ15" s="34"/>
      <c r="AK15" s="29" t="s">
        <v>68</v>
      </c>
      <c r="AL15" s="28" t="s">
        <v>68</v>
      </c>
      <c r="AM15" s="28" t="s">
        <v>68</v>
      </c>
      <c r="AN15" s="28" t="s">
        <v>68</v>
      </c>
      <c r="AO15" s="28" t="s">
        <v>68</v>
      </c>
      <c r="AP15" s="28" t="s">
        <v>68</v>
      </c>
      <c r="AQ15" s="28" t="s">
        <v>68</v>
      </c>
      <c r="AR15" s="28" t="s">
        <v>68</v>
      </c>
      <c r="AS15" s="28" t="s">
        <v>68</v>
      </c>
      <c r="AT15" s="55" t="s">
        <v>68</v>
      </c>
      <c r="AU15" s="34"/>
      <c r="AV15" s="56" t="s">
        <v>68</v>
      </c>
      <c r="AW15" s="28" t="s">
        <v>68</v>
      </c>
      <c r="AX15" s="28" t="s">
        <v>68</v>
      </c>
      <c r="AY15" s="28" t="s">
        <v>68</v>
      </c>
      <c r="AZ15" s="28" t="s">
        <v>68</v>
      </c>
      <c r="BA15" s="28" t="s">
        <v>68</v>
      </c>
      <c r="BB15" s="28" t="s">
        <v>68</v>
      </c>
      <c r="BC15" s="28" t="s">
        <v>68</v>
      </c>
      <c r="BD15" s="57" t="s">
        <v>68</v>
      </c>
      <c r="BE15" s="57" t="s">
        <v>68</v>
      </c>
      <c r="BF15" s="57" t="s">
        <v>68</v>
      </c>
      <c r="BG15" s="57" t="s">
        <v>68</v>
      </c>
      <c r="BH15" s="57" t="s">
        <v>68</v>
      </c>
      <c r="BI15" s="57" t="s">
        <v>68</v>
      </c>
      <c r="BJ15" s="57" t="s">
        <v>68</v>
      </c>
      <c r="BK15" s="58" t="s">
        <v>68</v>
      </c>
      <c r="BL15" s="5"/>
      <c r="BM15" s="5"/>
      <c r="BN15" s="5"/>
      <c r="BO15" s="5"/>
      <c r="BP15" s="5"/>
      <c r="BQ15" s="5"/>
      <c r="BR15" s="5"/>
      <c r="BS15" s="5"/>
      <c r="BT15" s="5"/>
      <c r="BU15" s="5"/>
      <c r="BV15" s="5"/>
      <c r="BW15" s="5"/>
      <c r="BX15" s="5"/>
      <c r="BY15" s="5"/>
      <c r="BZ15" s="5"/>
    </row>
    <row r="16" spans="1:78" ht="24" x14ac:dyDescent="0.2">
      <c r="A16" s="40" t="str">
        <f>OVERALL!O$1</f>
        <v>AGED CARE 13</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9" t="s">
        <v>68</v>
      </c>
      <c r="AJ16" s="34"/>
      <c r="AK16" s="29" t="s">
        <v>68</v>
      </c>
      <c r="AL16" s="41" t="s">
        <v>68</v>
      </c>
      <c r="AM16" s="41" t="s">
        <v>68</v>
      </c>
      <c r="AN16" s="41" t="s">
        <v>68</v>
      </c>
      <c r="AO16" s="41" t="s">
        <v>68</v>
      </c>
      <c r="AP16" s="41" t="s">
        <v>68</v>
      </c>
      <c r="AQ16" s="41" t="s">
        <v>68</v>
      </c>
      <c r="AR16" s="41" t="s">
        <v>68</v>
      </c>
      <c r="AS16" s="41" t="s">
        <v>68</v>
      </c>
      <c r="AT16" s="59" t="s">
        <v>68</v>
      </c>
      <c r="AU16" s="34"/>
      <c r="AV16" s="60" t="s">
        <v>68</v>
      </c>
      <c r="AW16" s="41" t="s">
        <v>68</v>
      </c>
      <c r="AX16" s="41" t="s">
        <v>68</v>
      </c>
      <c r="AY16" s="41" t="s">
        <v>68</v>
      </c>
      <c r="AZ16" s="41" t="s">
        <v>68</v>
      </c>
      <c r="BA16" s="41" t="s">
        <v>68</v>
      </c>
      <c r="BB16" s="41" t="s">
        <v>68</v>
      </c>
      <c r="BC16" s="41" t="s">
        <v>68</v>
      </c>
      <c r="BD16" s="61" t="s">
        <v>68</v>
      </c>
      <c r="BE16" s="61" t="s">
        <v>68</v>
      </c>
      <c r="BF16" s="61" t="s">
        <v>68</v>
      </c>
      <c r="BG16" s="61" t="s">
        <v>68</v>
      </c>
      <c r="BH16" s="61" t="s">
        <v>68</v>
      </c>
      <c r="BI16" s="61" t="s">
        <v>68</v>
      </c>
      <c r="BJ16" s="61" t="s">
        <v>68</v>
      </c>
      <c r="BK16" s="62" t="s">
        <v>68</v>
      </c>
      <c r="BL16" s="5"/>
      <c r="BM16" s="5"/>
      <c r="BN16" s="5"/>
      <c r="BO16" s="5"/>
      <c r="BP16" s="5"/>
      <c r="BQ16" s="5"/>
      <c r="BR16" s="5"/>
      <c r="BS16" s="5"/>
      <c r="BT16" s="5"/>
      <c r="BU16" s="5"/>
      <c r="BV16" s="5"/>
      <c r="BW16" s="5"/>
      <c r="BX16" s="5"/>
      <c r="BY16" s="5"/>
      <c r="BZ16" s="5"/>
    </row>
    <row r="17" spans="1:78" ht="24" x14ac:dyDescent="0.2">
      <c r="A17" s="40" t="str">
        <f>OVERALL!P$1</f>
        <v>AGED CARE 14</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5" t="s">
        <v>68</v>
      </c>
      <c r="AJ17" s="34"/>
      <c r="AK17" s="29" t="s">
        <v>68</v>
      </c>
      <c r="AL17" s="28" t="s">
        <v>68</v>
      </c>
      <c r="AM17" s="28" t="s">
        <v>68</v>
      </c>
      <c r="AN17" s="28" t="s">
        <v>68</v>
      </c>
      <c r="AO17" s="28" t="s">
        <v>68</v>
      </c>
      <c r="AP17" s="28" t="s">
        <v>68</v>
      </c>
      <c r="AQ17" s="28" t="s">
        <v>68</v>
      </c>
      <c r="AR17" s="28" t="s">
        <v>68</v>
      </c>
      <c r="AS17" s="28" t="s">
        <v>68</v>
      </c>
      <c r="AT17" s="55" t="s">
        <v>68</v>
      </c>
      <c r="AU17" s="34"/>
      <c r="AV17" s="56" t="s">
        <v>68</v>
      </c>
      <c r="AW17" s="28" t="s">
        <v>68</v>
      </c>
      <c r="AX17" s="28" t="s">
        <v>68</v>
      </c>
      <c r="AY17" s="28" t="s">
        <v>68</v>
      </c>
      <c r="AZ17" s="28" t="s">
        <v>68</v>
      </c>
      <c r="BA17" s="28" t="s">
        <v>68</v>
      </c>
      <c r="BB17" s="28" t="s">
        <v>68</v>
      </c>
      <c r="BC17" s="28" t="s">
        <v>68</v>
      </c>
      <c r="BD17" s="57" t="s">
        <v>68</v>
      </c>
      <c r="BE17" s="57" t="s">
        <v>68</v>
      </c>
      <c r="BF17" s="57" t="s">
        <v>68</v>
      </c>
      <c r="BG17" s="57" t="s">
        <v>68</v>
      </c>
      <c r="BH17" s="57" t="s">
        <v>68</v>
      </c>
      <c r="BI17" s="57" t="s">
        <v>68</v>
      </c>
      <c r="BJ17" s="57" t="s">
        <v>68</v>
      </c>
      <c r="BK17" s="58" t="s">
        <v>68</v>
      </c>
      <c r="BL17" s="5"/>
      <c r="BM17" s="5"/>
      <c r="BN17" s="5"/>
      <c r="BO17" s="5"/>
      <c r="BP17" s="5"/>
      <c r="BQ17" s="5"/>
      <c r="BR17" s="5"/>
      <c r="BS17" s="5"/>
      <c r="BT17" s="5"/>
      <c r="BU17" s="5"/>
      <c r="BV17" s="5"/>
      <c r="BW17" s="5"/>
      <c r="BX17" s="5"/>
      <c r="BY17" s="5"/>
      <c r="BZ17" s="5"/>
    </row>
    <row r="18" spans="1:78" ht="24" x14ac:dyDescent="0.2">
      <c r="A18" s="40" t="str">
        <f>OVERALL!Q$1</f>
        <v>AGED CARE 15</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9" t="s">
        <v>68</v>
      </c>
      <c r="AJ18" s="34"/>
      <c r="AK18" s="29" t="s">
        <v>68</v>
      </c>
      <c r="AL18" s="41" t="s">
        <v>68</v>
      </c>
      <c r="AM18" s="41" t="s">
        <v>68</v>
      </c>
      <c r="AN18" s="41" t="s">
        <v>68</v>
      </c>
      <c r="AO18" s="41" t="s">
        <v>68</v>
      </c>
      <c r="AP18" s="41" t="s">
        <v>68</v>
      </c>
      <c r="AQ18" s="41" t="s">
        <v>68</v>
      </c>
      <c r="AR18" s="41" t="s">
        <v>68</v>
      </c>
      <c r="AS18" s="41" t="s">
        <v>68</v>
      </c>
      <c r="AT18" s="59" t="s">
        <v>68</v>
      </c>
      <c r="AU18" s="34"/>
      <c r="AV18" s="60" t="s">
        <v>68</v>
      </c>
      <c r="AW18" s="41" t="s">
        <v>68</v>
      </c>
      <c r="AX18" s="41" t="s">
        <v>68</v>
      </c>
      <c r="AY18" s="41" t="s">
        <v>68</v>
      </c>
      <c r="AZ18" s="41" t="s">
        <v>68</v>
      </c>
      <c r="BA18" s="41" t="s">
        <v>68</v>
      </c>
      <c r="BB18" s="41" t="s">
        <v>68</v>
      </c>
      <c r="BC18" s="41" t="s">
        <v>68</v>
      </c>
      <c r="BD18" s="61" t="s">
        <v>68</v>
      </c>
      <c r="BE18" s="61" t="s">
        <v>68</v>
      </c>
      <c r="BF18" s="61" t="s">
        <v>68</v>
      </c>
      <c r="BG18" s="61" t="s">
        <v>68</v>
      </c>
      <c r="BH18" s="61" t="s">
        <v>68</v>
      </c>
      <c r="BI18" s="61" t="s">
        <v>68</v>
      </c>
      <c r="BJ18" s="61" t="s">
        <v>68</v>
      </c>
      <c r="BK18" s="62" t="s">
        <v>68</v>
      </c>
      <c r="BL18" s="5"/>
      <c r="BM18" s="5"/>
      <c r="BN18" s="5"/>
      <c r="BO18" s="5"/>
      <c r="BP18" s="5"/>
      <c r="BQ18" s="5"/>
      <c r="BR18" s="5"/>
      <c r="BS18" s="5"/>
      <c r="BT18" s="5"/>
      <c r="BU18" s="5"/>
      <c r="BV18" s="5"/>
      <c r="BW18" s="5"/>
      <c r="BX18" s="5"/>
      <c r="BY18" s="5"/>
      <c r="BZ18" s="5"/>
    </row>
    <row r="19" spans="1:78" ht="24" x14ac:dyDescent="0.2">
      <c r="A19" s="40" t="str">
        <f>OVERALL!R$1</f>
        <v>AGED CARE 16</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5" t="s">
        <v>68</v>
      </c>
      <c r="AJ19" s="34"/>
      <c r="AK19" s="29" t="s">
        <v>68</v>
      </c>
      <c r="AL19" s="28" t="s">
        <v>68</v>
      </c>
      <c r="AM19" s="28" t="s">
        <v>68</v>
      </c>
      <c r="AN19" s="28" t="s">
        <v>68</v>
      </c>
      <c r="AO19" s="28" t="s">
        <v>68</v>
      </c>
      <c r="AP19" s="28" t="s">
        <v>68</v>
      </c>
      <c r="AQ19" s="28" t="s">
        <v>68</v>
      </c>
      <c r="AR19" s="28" t="s">
        <v>68</v>
      </c>
      <c r="AS19" s="28" t="s">
        <v>68</v>
      </c>
      <c r="AT19" s="55" t="s">
        <v>68</v>
      </c>
      <c r="AU19" s="34"/>
      <c r="AV19" s="56" t="s">
        <v>68</v>
      </c>
      <c r="AW19" s="28" t="s">
        <v>68</v>
      </c>
      <c r="AX19" s="28" t="s">
        <v>68</v>
      </c>
      <c r="AY19" s="28" t="s">
        <v>68</v>
      </c>
      <c r="AZ19" s="28" t="s">
        <v>68</v>
      </c>
      <c r="BA19" s="28" t="s">
        <v>68</v>
      </c>
      <c r="BB19" s="28" t="s">
        <v>68</v>
      </c>
      <c r="BC19" s="28" t="s">
        <v>68</v>
      </c>
      <c r="BD19" s="57" t="s">
        <v>68</v>
      </c>
      <c r="BE19" s="57" t="s">
        <v>68</v>
      </c>
      <c r="BF19" s="57" t="s">
        <v>68</v>
      </c>
      <c r="BG19" s="57" t="s">
        <v>68</v>
      </c>
      <c r="BH19" s="57" t="s">
        <v>68</v>
      </c>
      <c r="BI19" s="57" t="s">
        <v>68</v>
      </c>
      <c r="BJ19" s="57" t="s">
        <v>68</v>
      </c>
      <c r="BK19" s="58" t="s">
        <v>68</v>
      </c>
      <c r="BL19" s="5"/>
      <c r="BM19" s="5"/>
      <c r="BN19" s="5"/>
      <c r="BO19" s="5"/>
      <c r="BP19" s="5"/>
      <c r="BQ19" s="5"/>
      <c r="BR19" s="5"/>
      <c r="BS19" s="5"/>
      <c r="BT19" s="5"/>
      <c r="BU19" s="5"/>
      <c r="BV19" s="5"/>
      <c r="BW19" s="5"/>
      <c r="BX19" s="5"/>
      <c r="BY19" s="5"/>
      <c r="BZ19" s="5"/>
    </row>
    <row r="20" spans="1:78" ht="24" x14ac:dyDescent="0.2">
      <c r="A20" s="26" t="str">
        <f>OVERALL!S$1</f>
        <v>AGED CARE 17</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9" t="s">
        <v>68</v>
      </c>
      <c r="AJ20" s="34"/>
      <c r="AK20" s="29" t="s">
        <v>68</v>
      </c>
      <c r="AL20" s="41" t="s">
        <v>68</v>
      </c>
      <c r="AM20" s="41" t="s">
        <v>68</v>
      </c>
      <c r="AN20" s="41" t="s">
        <v>68</v>
      </c>
      <c r="AO20" s="41" t="s">
        <v>68</v>
      </c>
      <c r="AP20" s="41" t="s">
        <v>68</v>
      </c>
      <c r="AQ20" s="41" t="s">
        <v>68</v>
      </c>
      <c r="AR20" s="41" t="s">
        <v>68</v>
      </c>
      <c r="AS20" s="41" t="s">
        <v>68</v>
      </c>
      <c r="AT20" s="59" t="s">
        <v>68</v>
      </c>
      <c r="AU20" s="34"/>
      <c r="AV20" s="60" t="s">
        <v>68</v>
      </c>
      <c r="AW20" s="41" t="s">
        <v>68</v>
      </c>
      <c r="AX20" s="41" t="s">
        <v>68</v>
      </c>
      <c r="AY20" s="41" t="s">
        <v>68</v>
      </c>
      <c r="AZ20" s="41" t="s">
        <v>68</v>
      </c>
      <c r="BA20" s="41" t="s">
        <v>68</v>
      </c>
      <c r="BB20" s="41" t="s">
        <v>68</v>
      </c>
      <c r="BC20" s="41" t="s">
        <v>68</v>
      </c>
      <c r="BD20" s="61" t="s">
        <v>68</v>
      </c>
      <c r="BE20" s="61" t="s">
        <v>68</v>
      </c>
      <c r="BF20" s="61" t="s">
        <v>68</v>
      </c>
      <c r="BG20" s="61" t="s">
        <v>68</v>
      </c>
      <c r="BH20" s="61" t="s">
        <v>68</v>
      </c>
      <c r="BI20" s="61" t="s">
        <v>68</v>
      </c>
      <c r="BJ20" s="61" t="s">
        <v>68</v>
      </c>
      <c r="BK20" s="62" t="s">
        <v>68</v>
      </c>
      <c r="BL20" s="5"/>
      <c r="BM20" s="5"/>
      <c r="BN20" s="5"/>
      <c r="BO20" s="5"/>
      <c r="BP20" s="5"/>
      <c r="BQ20" s="5"/>
      <c r="BR20" s="5"/>
      <c r="BS20" s="5"/>
      <c r="BT20" s="5"/>
      <c r="BU20" s="5"/>
      <c r="BV20" s="5"/>
      <c r="BW20" s="5"/>
      <c r="BX20" s="5"/>
      <c r="BY20" s="5"/>
      <c r="BZ20" s="5"/>
    </row>
    <row r="21" spans="1:78" ht="24" x14ac:dyDescent="0.2">
      <c r="A21" s="40" t="str">
        <f>OVERALL!T$1</f>
        <v>AGED CARE 18</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5" t="s">
        <v>68</v>
      </c>
      <c r="AJ21" s="34"/>
      <c r="AK21" s="29" t="s">
        <v>68</v>
      </c>
      <c r="AL21" s="28" t="s">
        <v>68</v>
      </c>
      <c r="AM21" s="28" t="s">
        <v>68</v>
      </c>
      <c r="AN21" s="28" t="s">
        <v>68</v>
      </c>
      <c r="AO21" s="28" t="s">
        <v>68</v>
      </c>
      <c r="AP21" s="28" t="s">
        <v>68</v>
      </c>
      <c r="AQ21" s="28" t="s">
        <v>68</v>
      </c>
      <c r="AR21" s="28" t="s">
        <v>68</v>
      </c>
      <c r="AS21" s="28" t="s">
        <v>68</v>
      </c>
      <c r="AT21" s="55" t="s">
        <v>68</v>
      </c>
      <c r="AU21" s="34"/>
      <c r="AV21" s="56" t="s">
        <v>68</v>
      </c>
      <c r="AW21" s="28" t="s">
        <v>68</v>
      </c>
      <c r="AX21" s="28" t="s">
        <v>68</v>
      </c>
      <c r="AY21" s="28" t="s">
        <v>68</v>
      </c>
      <c r="AZ21" s="28" t="s">
        <v>68</v>
      </c>
      <c r="BA21" s="28" t="s">
        <v>68</v>
      </c>
      <c r="BB21" s="28" t="s">
        <v>68</v>
      </c>
      <c r="BC21" s="28" t="s">
        <v>68</v>
      </c>
      <c r="BD21" s="57" t="s">
        <v>68</v>
      </c>
      <c r="BE21" s="57" t="s">
        <v>68</v>
      </c>
      <c r="BF21" s="57" t="s">
        <v>68</v>
      </c>
      <c r="BG21" s="57" t="s">
        <v>68</v>
      </c>
      <c r="BH21" s="57" t="s">
        <v>68</v>
      </c>
      <c r="BI21" s="57" t="s">
        <v>68</v>
      </c>
      <c r="BJ21" s="57" t="s">
        <v>68</v>
      </c>
      <c r="BK21" s="58" t="s">
        <v>68</v>
      </c>
      <c r="BL21" s="5"/>
      <c r="BM21" s="5"/>
      <c r="BN21" s="5"/>
      <c r="BO21" s="5"/>
      <c r="BP21" s="5"/>
      <c r="BQ21" s="5"/>
      <c r="BR21" s="5"/>
      <c r="BS21" s="5"/>
      <c r="BT21" s="5"/>
      <c r="BU21" s="5"/>
      <c r="BV21" s="5"/>
      <c r="BW21" s="5"/>
      <c r="BX21" s="5"/>
      <c r="BY21" s="5"/>
      <c r="BZ21" s="5"/>
    </row>
    <row r="22" spans="1:78" ht="24" x14ac:dyDescent="0.2">
      <c r="A22" s="40" t="str">
        <f>OVERALL!U$1</f>
        <v>AGED CARE 19</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9" t="s">
        <v>68</v>
      </c>
      <c r="AJ22" s="34"/>
      <c r="AK22" s="29" t="s">
        <v>68</v>
      </c>
      <c r="AL22" s="41" t="s">
        <v>68</v>
      </c>
      <c r="AM22" s="41" t="s">
        <v>68</v>
      </c>
      <c r="AN22" s="41" t="s">
        <v>68</v>
      </c>
      <c r="AO22" s="41" t="s">
        <v>68</v>
      </c>
      <c r="AP22" s="41" t="s">
        <v>68</v>
      </c>
      <c r="AQ22" s="41" t="s">
        <v>68</v>
      </c>
      <c r="AR22" s="41" t="s">
        <v>68</v>
      </c>
      <c r="AS22" s="41" t="s">
        <v>68</v>
      </c>
      <c r="AT22" s="59" t="s">
        <v>68</v>
      </c>
      <c r="AU22" s="34"/>
      <c r="AV22" s="60" t="s">
        <v>68</v>
      </c>
      <c r="AW22" s="41" t="s">
        <v>68</v>
      </c>
      <c r="AX22" s="41" t="s">
        <v>68</v>
      </c>
      <c r="AY22" s="41" t="s">
        <v>68</v>
      </c>
      <c r="AZ22" s="41" t="s">
        <v>68</v>
      </c>
      <c r="BA22" s="41" t="s">
        <v>68</v>
      </c>
      <c r="BB22" s="41" t="s">
        <v>68</v>
      </c>
      <c r="BC22" s="41" t="s">
        <v>68</v>
      </c>
      <c r="BD22" s="61" t="s">
        <v>68</v>
      </c>
      <c r="BE22" s="61" t="s">
        <v>68</v>
      </c>
      <c r="BF22" s="61" t="s">
        <v>68</v>
      </c>
      <c r="BG22" s="61" t="s">
        <v>68</v>
      </c>
      <c r="BH22" s="61" t="s">
        <v>68</v>
      </c>
      <c r="BI22" s="61" t="s">
        <v>68</v>
      </c>
      <c r="BJ22" s="61" t="s">
        <v>68</v>
      </c>
      <c r="BK22" s="62" t="s">
        <v>68</v>
      </c>
      <c r="BL22" s="5"/>
      <c r="BM22" s="5"/>
      <c r="BN22" s="5"/>
      <c r="BO22" s="5"/>
      <c r="BP22" s="5"/>
      <c r="BQ22" s="5"/>
      <c r="BR22" s="5"/>
      <c r="BS22" s="5"/>
      <c r="BT22" s="5"/>
      <c r="BU22" s="5"/>
      <c r="BV22" s="5"/>
      <c r="BW22" s="5"/>
      <c r="BX22" s="5"/>
      <c r="BY22" s="5"/>
      <c r="BZ22" s="5"/>
    </row>
    <row r="23" spans="1:78" ht="24" x14ac:dyDescent="0.2">
      <c r="A23" s="40" t="str">
        <f>OVERALL!V$1</f>
        <v>AGED CARE 20</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5" t="s">
        <v>68</v>
      </c>
      <c r="AJ23" s="34"/>
      <c r="AK23" s="29" t="s">
        <v>68</v>
      </c>
      <c r="AL23" s="28" t="s">
        <v>68</v>
      </c>
      <c r="AM23" s="28" t="s">
        <v>68</v>
      </c>
      <c r="AN23" s="28" t="s">
        <v>68</v>
      </c>
      <c r="AO23" s="28" t="s">
        <v>68</v>
      </c>
      <c r="AP23" s="28" t="s">
        <v>68</v>
      </c>
      <c r="AQ23" s="28" t="s">
        <v>68</v>
      </c>
      <c r="AR23" s="28" t="s">
        <v>68</v>
      </c>
      <c r="AS23" s="28" t="s">
        <v>68</v>
      </c>
      <c r="AT23" s="55" t="s">
        <v>68</v>
      </c>
      <c r="AU23" s="34"/>
      <c r="AV23" s="56" t="s">
        <v>68</v>
      </c>
      <c r="AW23" s="28" t="s">
        <v>68</v>
      </c>
      <c r="AX23" s="28" t="s">
        <v>68</v>
      </c>
      <c r="AY23" s="28" t="s">
        <v>68</v>
      </c>
      <c r="AZ23" s="28" t="s">
        <v>68</v>
      </c>
      <c r="BA23" s="28" t="s">
        <v>68</v>
      </c>
      <c r="BB23" s="28" t="s">
        <v>68</v>
      </c>
      <c r="BC23" s="28" t="s">
        <v>68</v>
      </c>
      <c r="BD23" s="57" t="s">
        <v>68</v>
      </c>
      <c r="BE23" s="57" t="s">
        <v>68</v>
      </c>
      <c r="BF23" s="57" t="s">
        <v>68</v>
      </c>
      <c r="BG23" s="57" t="s">
        <v>68</v>
      </c>
      <c r="BH23" s="57" t="s">
        <v>68</v>
      </c>
      <c r="BI23" s="57" t="s">
        <v>68</v>
      </c>
      <c r="BJ23" s="57" t="s">
        <v>68</v>
      </c>
      <c r="BK23" s="58" t="s">
        <v>68</v>
      </c>
      <c r="BL23" s="5"/>
      <c r="BM23" s="5"/>
      <c r="BN23" s="5"/>
      <c r="BO23" s="5"/>
      <c r="BP23" s="5"/>
      <c r="BQ23" s="5"/>
      <c r="BR23" s="5"/>
      <c r="BS23" s="5"/>
      <c r="BT23" s="5"/>
      <c r="BU23" s="5"/>
      <c r="BV23" s="5"/>
      <c r="BW23" s="5"/>
      <c r="BX23" s="5"/>
      <c r="BY23" s="5"/>
      <c r="BZ23" s="5"/>
    </row>
    <row r="24" spans="1:78" ht="24" x14ac:dyDescent="0.2">
      <c r="A24" s="40" t="str">
        <f>OVERALL!W$1</f>
        <v>AGED CARE 21</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9" t="s">
        <v>68</v>
      </c>
      <c r="AJ24" s="34"/>
      <c r="AK24" s="29" t="s">
        <v>68</v>
      </c>
      <c r="AL24" s="41" t="s">
        <v>68</v>
      </c>
      <c r="AM24" s="41" t="s">
        <v>68</v>
      </c>
      <c r="AN24" s="41" t="s">
        <v>68</v>
      </c>
      <c r="AO24" s="41" t="s">
        <v>68</v>
      </c>
      <c r="AP24" s="41" t="s">
        <v>68</v>
      </c>
      <c r="AQ24" s="41" t="s">
        <v>68</v>
      </c>
      <c r="AR24" s="41" t="s">
        <v>68</v>
      </c>
      <c r="AS24" s="41" t="s">
        <v>68</v>
      </c>
      <c r="AT24" s="59" t="s">
        <v>68</v>
      </c>
      <c r="AU24" s="34"/>
      <c r="AV24" s="60" t="s">
        <v>68</v>
      </c>
      <c r="AW24" s="41" t="s">
        <v>68</v>
      </c>
      <c r="AX24" s="41" t="s">
        <v>68</v>
      </c>
      <c r="AY24" s="41" t="s">
        <v>68</v>
      </c>
      <c r="AZ24" s="41" t="s">
        <v>68</v>
      </c>
      <c r="BA24" s="41" t="s">
        <v>68</v>
      </c>
      <c r="BB24" s="41" t="s">
        <v>68</v>
      </c>
      <c r="BC24" s="41" t="s">
        <v>68</v>
      </c>
      <c r="BD24" s="61" t="s">
        <v>68</v>
      </c>
      <c r="BE24" s="61" t="s">
        <v>68</v>
      </c>
      <c r="BF24" s="61" t="s">
        <v>68</v>
      </c>
      <c r="BG24" s="61" t="s">
        <v>68</v>
      </c>
      <c r="BH24" s="61" t="s">
        <v>68</v>
      </c>
      <c r="BI24" s="61" t="s">
        <v>68</v>
      </c>
      <c r="BJ24" s="61" t="s">
        <v>68</v>
      </c>
      <c r="BK24" s="62" t="s">
        <v>68</v>
      </c>
      <c r="BL24" s="5"/>
      <c r="BM24" s="5"/>
      <c r="BN24" s="5"/>
      <c r="BO24" s="5"/>
      <c r="BP24" s="5"/>
      <c r="BQ24" s="5"/>
      <c r="BR24" s="5"/>
      <c r="BS24" s="5"/>
      <c r="BT24" s="5"/>
      <c r="BU24" s="5"/>
      <c r="BV24" s="5"/>
      <c r="BW24" s="5"/>
      <c r="BX24" s="5"/>
      <c r="BY24" s="5"/>
      <c r="BZ24" s="5"/>
    </row>
    <row r="25" spans="1:78" ht="24" x14ac:dyDescent="0.2">
      <c r="A25" s="26" t="str">
        <f>OVERALL!X$1</f>
        <v>AGED CARE 22</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5" t="s">
        <v>68</v>
      </c>
      <c r="AJ25" s="34"/>
      <c r="AK25" s="29" t="s">
        <v>68</v>
      </c>
      <c r="AL25" s="28" t="s">
        <v>68</v>
      </c>
      <c r="AM25" s="28" t="s">
        <v>68</v>
      </c>
      <c r="AN25" s="28" t="s">
        <v>68</v>
      </c>
      <c r="AO25" s="28" t="s">
        <v>68</v>
      </c>
      <c r="AP25" s="28" t="s">
        <v>68</v>
      </c>
      <c r="AQ25" s="28" t="s">
        <v>68</v>
      </c>
      <c r="AR25" s="28" t="s">
        <v>68</v>
      </c>
      <c r="AS25" s="28" t="s">
        <v>68</v>
      </c>
      <c r="AT25" s="55" t="s">
        <v>68</v>
      </c>
      <c r="AU25" s="34"/>
      <c r="AV25" s="56" t="s">
        <v>68</v>
      </c>
      <c r="AW25" s="28" t="s">
        <v>68</v>
      </c>
      <c r="AX25" s="28" t="s">
        <v>68</v>
      </c>
      <c r="AY25" s="28" t="s">
        <v>68</v>
      </c>
      <c r="AZ25" s="28" t="s">
        <v>68</v>
      </c>
      <c r="BA25" s="28" t="s">
        <v>68</v>
      </c>
      <c r="BB25" s="28" t="s">
        <v>68</v>
      </c>
      <c r="BC25" s="28" t="s">
        <v>68</v>
      </c>
      <c r="BD25" s="57" t="s">
        <v>68</v>
      </c>
      <c r="BE25" s="57" t="s">
        <v>68</v>
      </c>
      <c r="BF25" s="57" t="s">
        <v>68</v>
      </c>
      <c r="BG25" s="57" t="s">
        <v>68</v>
      </c>
      <c r="BH25" s="57" t="s">
        <v>68</v>
      </c>
      <c r="BI25" s="57" t="s">
        <v>68</v>
      </c>
      <c r="BJ25" s="57" t="s">
        <v>68</v>
      </c>
      <c r="BK25" s="58" t="s">
        <v>68</v>
      </c>
      <c r="BL25" s="5"/>
      <c r="BM25" s="5"/>
      <c r="BN25" s="5"/>
      <c r="BO25" s="5"/>
      <c r="BP25" s="5"/>
      <c r="BQ25" s="5"/>
      <c r="BR25" s="5"/>
      <c r="BS25" s="5"/>
      <c r="BT25" s="5"/>
      <c r="BU25" s="5"/>
      <c r="BV25" s="5"/>
      <c r="BW25" s="5"/>
      <c r="BX25" s="5"/>
      <c r="BY25" s="5"/>
      <c r="BZ25" s="5"/>
    </row>
    <row r="26" spans="1:78" ht="24" x14ac:dyDescent="0.2">
      <c r="A26" s="40" t="str">
        <f>OVERALL!Y$1</f>
        <v>AGED CARE 23</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9" t="s">
        <v>68</v>
      </c>
      <c r="AJ26" s="34"/>
      <c r="AK26" s="29" t="s">
        <v>68</v>
      </c>
      <c r="AL26" s="41" t="s">
        <v>68</v>
      </c>
      <c r="AM26" s="41" t="s">
        <v>68</v>
      </c>
      <c r="AN26" s="41" t="s">
        <v>68</v>
      </c>
      <c r="AO26" s="41" t="s">
        <v>68</v>
      </c>
      <c r="AP26" s="41" t="s">
        <v>68</v>
      </c>
      <c r="AQ26" s="41" t="s">
        <v>68</v>
      </c>
      <c r="AR26" s="41" t="s">
        <v>68</v>
      </c>
      <c r="AS26" s="41" t="s">
        <v>68</v>
      </c>
      <c r="AT26" s="59" t="s">
        <v>68</v>
      </c>
      <c r="AU26" s="34"/>
      <c r="AV26" s="60" t="s">
        <v>68</v>
      </c>
      <c r="AW26" s="41" t="s">
        <v>68</v>
      </c>
      <c r="AX26" s="41" t="s">
        <v>68</v>
      </c>
      <c r="AY26" s="41" t="s">
        <v>68</v>
      </c>
      <c r="AZ26" s="41" t="s">
        <v>68</v>
      </c>
      <c r="BA26" s="41" t="s">
        <v>68</v>
      </c>
      <c r="BB26" s="41" t="s">
        <v>68</v>
      </c>
      <c r="BC26" s="41" t="s">
        <v>68</v>
      </c>
      <c r="BD26" s="61" t="s">
        <v>68</v>
      </c>
      <c r="BE26" s="61" t="s">
        <v>68</v>
      </c>
      <c r="BF26" s="61" t="s">
        <v>68</v>
      </c>
      <c r="BG26" s="61" t="s">
        <v>68</v>
      </c>
      <c r="BH26" s="61" t="s">
        <v>68</v>
      </c>
      <c r="BI26" s="61" t="s">
        <v>68</v>
      </c>
      <c r="BJ26" s="61" t="s">
        <v>68</v>
      </c>
      <c r="BK26" s="62" t="s">
        <v>68</v>
      </c>
      <c r="BL26" s="5"/>
      <c r="BM26" s="5"/>
      <c r="BN26" s="5"/>
      <c r="BO26" s="5"/>
      <c r="BP26" s="5"/>
      <c r="BQ26" s="5"/>
      <c r="BR26" s="5"/>
      <c r="BS26" s="5"/>
      <c r="BT26" s="5"/>
      <c r="BU26" s="5"/>
      <c r="BV26" s="5"/>
      <c r="BW26" s="5"/>
      <c r="BX26" s="5"/>
      <c r="BY26" s="5"/>
      <c r="BZ26" s="5"/>
    </row>
    <row r="27" spans="1:78" ht="24" x14ac:dyDescent="0.2">
      <c r="A27" s="40" t="str">
        <f>OVERALL!Z$1</f>
        <v>AGED CARE 24</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5" t="s">
        <v>68</v>
      </c>
      <c r="AJ27" s="34"/>
      <c r="AK27" s="29" t="s">
        <v>68</v>
      </c>
      <c r="AL27" s="28" t="s">
        <v>68</v>
      </c>
      <c r="AM27" s="28" t="s">
        <v>68</v>
      </c>
      <c r="AN27" s="28" t="s">
        <v>68</v>
      </c>
      <c r="AO27" s="28" t="s">
        <v>68</v>
      </c>
      <c r="AP27" s="28" t="s">
        <v>68</v>
      </c>
      <c r="AQ27" s="28" t="s">
        <v>68</v>
      </c>
      <c r="AR27" s="28" t="s">
        <v>68</v>
      </c>
      <c r="AS27" s="28" t="s">
        <v>68</v>
      </c>
      <c r="AT27" s="55" t="s">
        <v>68</v>
      </c>
      <c r="AU27" s="34"/>
      <c r="AV27" s="56" t="s">
        <v>68</v>
      </c>
      <c r="AW27" s="28" t="s">
        <v>68</v>
      </c>
      <c r="AX27" s="28" t="s">
        <v>68</v>
      </c>
      <c r="AY27" s="28" t="s">
        <v>68</v>
      </c>
      <c r="AZ27" s="28" t="s">
        <v>68</v>
      </c>
      <c r="BA27" s="28" t="s">
        <v>68</v>
      </c>
      <c r="BB27" s="28" t="s">
        <v>68</v>
      </c>
      <c r="BC27" s="28" t="s">
        <v>68</v>
      </c>
      <c r="BD27" s="57" t="s">
        <v>68</v>
      </c>
      <c r="BE27" s="57" t="s">
        <v>68</v>
      </c>
      <c r="BF27" s="57" t="s">
        <v>68</v>
      </c>
      <c r="BG27" s="57" t="s">
        <v>68</v>
      </c>
      <c r="BH27" s="57" t="s">
        <v>68</v>
      </c>
      <c r="BI27" s="57" t="s">
        <v>68</v>
      </c>
      <c r="BJ27" s="57" t="s">
        <v>68</v>
      </c>
      <c r="BK27" s="58" t="s">
        <v>68</v>
      </c>
      <c r="BL27" s="5"/>
      <c r="BM27" s="5"/>
      <c r="BN27" s="5"/>
      <c r="BO27" s="5"/>
      <c r="BP27" s="5"/>
      <c r="BQ27" s="5"/>
      <c r="BR27" s="5"/>
      <c r="BS27" s="5"/>
      <c r="BT27" s="5"/>
      <c r="BU27" s="5"/>
      <c r="BV27" s="5"/>
      <c r="BW27" s="5"/>
      <c r="BX27" s="5"/>
      <c r="BY27" s="5"/>
      <c r="BZ27" s="5"/>
    </row>
    <row r="28" spans="1:78" ht="24" x14ac:dyDescent="0.2">
      <c r="A28" s="40" t="str">
        <f>OVERALL!AA$1</f>
        <v>AGED CARE 25</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9" t="s">
        <v>68</v>
      </c>
      <c r="AJ28" s="34"/>
      <c r="AK28" s="29" t="s">
        <v>68</v>
      </c>
      <c r="AL28" s="41" t="s">
        <v>68</v>
      </c>
      <c r="AM28" s="41" t="s">
        <v>68</v>
      </c>
      <c r="AN28" s="41" t="s">
        <v>68</v>
      </c>
      <c r="AO28" s="41" t="s">
        <v>68</v>
      </c>
      <c r="AP28" s="41" t="s">
        <v>68</v>
      </c>
      <c r="AQ28" s="41" t="s">
        <v>68</v>
      </c>
      <c r="AR28" s="41" t="s">
        <v>68</v>
      </c>
      <c r="AS28" s="41" t="s">
        <v>68</v>
      </c>
      <c r="AT28" s="59" t="s">
        <v>68</v>
      </c>
      <c r="AU28" s="34"/>
      <c r="AV28" s="60" t="s">
        <v>68</v>
      </c>
      <c r="AW28" s="41" t="s">
        <v>68</v>
      </c>
      <c r="AX28" s="41" t="s">
        <v>68</v>
      </c>
      <c r="AY28" s="41" t="s">
        <v>68</v>
      </c>
      <c r="AZ28" s="41" t="s">
        <v>68</v>
      </c>
      <c r="BA28" s="41" t="s">
        <v>68</v>
      </c>
      <c r="BB28" s="41" t="s">
        <v>68</v>
      </c>
      <c r="BC28" s="41" t="s">
        <v>68</v>
      </c>
      <c r="BD28" s="61" t="s">
        <v>68</v>
      </c>
      <c r="BE28" s="61" t="s">
        <v>68</v>
      </c>
      <c r="BF28" s="61" t="s">
        <v>68</v>
      </c>
      <c r="BG28" s="61" t="s">
        <v>68</v>
      </c>
      <c r="BH28" s="61" t="s">
        <v>68</v>
      </c>
      <c r="BI28" s="61" t="s">
        <v>68</v>
      </c>
      <c r="BJ28" s="61" t="s">
        <v>68</v>
      </c>
      <c r="BK28" s="62" t="s">
        <v>68</v>
      </c>
      <c r="BL28" s="5"/>
      <c r="BM28" s="5"/>
      <c r="BN28" s="5"/>
      <c r="BO28" s="5"/>
      <c r="BP28" s="5"/>
      <c r="BQ28" s="5"/>
      <c r="BR28" s="5"/>
      <c r="BS28" s="5"/>
      <c r="BT28" s="5"/>
      <c r="BU28" s="5"/>
      <c r="BV28" s="5"/>
      <c r="BW28" s="5"/>
      <c r="BX28" s="5"/>
      <c r="BY28" s="5"/>
      <c r="BZ28" s="5"/>
    </row>
    <row r="29" spans="1:78" ht="24" x14ac:dyDescent="0.2">
      <c r="A29" s="40" t="str">
        <f>OVERALL!AB$1</f>
        <v>AGED CARE 26</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5" t="s">
        <v>68</v>
      </c>
      <c r="AJ29" s="34"/>
      <c r="AK29" s="29" t="s">
        <v>68</v>
      </c>
      <c r="AL29" s="28" t="s">
        <v>68</v>
      </c>
      <c r="AM29" s="28" t="s">
        <v>68</v>
      </c>
      <c r="AN29" s="28" t="s">
        <v>68</v>
      </c>
      <c r="AO29" s="28" t="s">
        <v>68</v>
      </c>
      <c r="AP29" s="28" t="s">
        <v>68</v>
      </c>
      <c r="AQ29" s="28" t="s">
        <v>68</v>
      </c>
      <c r="AR29" s="28" t="s">
        <v>68</v>
      </c>
      <c r="AS29" s="28" t="s">
        <v>68</v>
      </c>
      <c r="AT29" s="55" t="s">
        <v>68</v>
      </c>
      <c r="AU29" s="34"/>
      <c r="AV29" s="56" t="s">
        <v>68</v>
      </c>
      <c r="AW29" s="28" t="s">
        <v>68</v>
      </c>
      <c r="AX29" s="28" t="s">
        <v>68</v>
      </c>
      <c r="AY29" s="28" t="s">
        <v>68</v>
      </c>
      <c r="AZ29" s="28" t="s">
        <v>68</v>
      </c>
      <c r="BA29" s="28" t="s">
        <v>68</v>
      </c>
      <c r="BB29" s="28" t="s">
        <v>68</v>
      </c>
      <c r="BC29" s="28" t="s">
        <v>68</v>
      </c>
      <c r="BD29" s="57" t="s">
        <v>68</v>
      </c>
      <c r="BE29" s="57" t="s">
        <v>68</v>
      </c>
      <c r="BF29" s="57" t="s">
        <v>68</v>
      </c>
      <c r="BG29" s="57" t="s">
        <v>68</v>
      </c>
      <c r="BH29" s="57" t="s">
        <v>68</v>
      </c>
      <c r="BI29" s="57" t="s">
        <v>68</v>
      </c>
      <c r="BJ29" s="57" t="s">
        <v>68</v>
      </c>
      <c r="BK29" s="58" t="s">
        <v>68</v>
      </c>
      <c r="BL29" s="5"/>
      <c r="BM29" s="5"/>
      <c r="BN29" s="5"/>
      <c r="BO29" s="5"/>
      <c r="BP29" s="5"/>
      <c r="BQ29" s="5"/>
      <c r="BR29" s="5"/>
      <c r="BS29" s="5"/>
      <c r="BT29" s="5"/>
      <c r="BU29" s="5"/>
      <c r="BV29" s="5"/>
      <c r="BW29" s="5"/>
      <c r="BX29" s="5"/>
      <c r="BY29" s="5"/>
      <c r="BZ29" s="5"/>
    </row>
    <row r="30" spans="1:78" ht="24" x14ac:dyDescent="0.2">
      <c r="A30" s="26" t="str">
        <f>OVERALL!AC$1</f>
        <v>AGED CARE 27</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9" t="s">
        <v>68</v>
      </c>
      <c r="AJ30" s="34"/>
      <c r="AK30" s="29" t="s">
        <v>68</v>
      </c>
      <c r="AL30" s="41" t="s">
        <v>68</v>
      </c>
      <c r="AM30" s="41" t="s">
        <v>68</v>
      </c>
      <c r="AN30" s="41" t="s">
        <v>68</v>
      </c>
      <c r="AO30" s="41" t="s">
        <v>68</v>
      </c>
      <c r="AP30" s="41" t="s">
        <v>68</v>
      </c>
      <c r="AQ30" s="41" t="s">
        <v>68</v>
      </c>
      <c r="AR30" s="41" t="s">
        <v>68</v>
      </c>
      <c r="AS30" s="41" t="s">
        <v>68</v>
      </c>
      <c r="AT30" s="59" t="s">
        <v>68</v>
      </c>
      <c r="AU30" s="34"/>
      <c r="AV30" s="60" t="s">
        <v>68</v>
      </c>
      <c r="AW30" s="41" t="s">
        <v>68</v>
      </c>
      <c r="AX30" s="41" t="s">
        <v>68</v>
      </c>
      <c r="AY30" s="41" t="s">
        <v>68</v>
      </c>
      <c r="AZ30" s="41" t="s">
        <v>68</v>
      </c>
      <c r="BA30" s="41" t="s">
        <v>68</v>
      </c>
      <c r="BB30" s="41" t="s">
        <v>68</v>
      </c>
      <c r="BC30" s="41" t="s">
        <v>68</v>
      </c>
      <c r="BD30" s="61" t="s">
        <v>68</v>
      </c>
      <c r="BE30" s="61" t="s">
        <v>68</v>
      </c>
      <c r="BF30" s="61" t="s">
        <v>68</v>
      </c>
      <c r="BG30" s="61" t="s">
        <v>68</v>
      </c>
      <c r="BH30" s="61" t="s">
        <v>68</v>
      </c>
      <c r="BI30" s="61" t="s">
        <v>68</v>
      </c>
      <c r="BJ30" s="61" t="s">
        <v>68</v>
      </c>
      <c r="BK30" s="62" t="s">
        <v>68</v>
      </c>
      <c r="BL30" s="5"/>
      <c r="BM30" s="5"/>
      <c r="BN30" s="5"/>
      <c r="BO30" s="5"/>
      <c r="BP30" s="5"/>
      <c r="BQ30" s="5"/>
      <c r="BR30" s="5"/>
      <c r="BS30" s="5"/>
      <c r="BT30" s="5"/>
      <c r="BU30" s="5"/>
      <c r="BV30" s="5"/>
      <c r="BW30" s="5"/>
      <c r="BX30" s="5"/>
      <c r="BY30" s="5"/>
      <c r="BZ30" s="5"/>
    </row>
    <row r="31" spans="1:78" ht="24" x14ac:dyDescent="0.2">
      <c r="A31" s="40" t="str">
        <f>OVERALL!AD$1</f>
        <v>AGED CARE 28</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5" t="s">
        <v>68</v>
      </c>
      <c r="AJ31" s="34"/>
      <c r="AK31" s="29" t="s">
        <v>68</v>
      </c>
      <c r="AL31" s="28" t="s">
        <v>68</v>
      </c>
      <c r="AM31" s="28" t="s">
        <v>68</v>
      </c>
      <c r="AN31" s="28" t="s">
        <v>68</v>
      </c>
      <c r="AO31" s="28" t="s">
        <v>68</v>
      </c>
      <c r="AP31" s="28" t="s">
        <v>68</v>
      </c>
      <c r="AQ31" s="28" t="s">
        <v>68</v>
      </c>
      <c r="AR31" s="28" t="s">
        <v>68</v>
      </c>
      <c r="AS31" s="28" t="s">
        <v>68</v>
      </c>
      <c r="AT31" s="55" t="s">
        <v>68</v>
      </c>
      <c r="AU31" s="34"/>
      <c r="AV31" s="56" t="s">
        <v>68</v>
      </c>
      <c r="AW31" s="28" t="s">
        <v>68</v>
      </c>
      <c r="AX31" s="28" t="s">
        <v>68</v>
      </c>
      <c r="AY31" s="28" t="s">
        <v>68</v>
      </c>
      <c r="AZ31" s="28" t="s">
        <v>68</v>
      </c>
      <c r="BA31" s="28" t="s">
        <v>68</v>
      </c>
      <c r="BB31" s="28" t="s">
        <v>68</v>
      </c>
      <c r="BC31" s="28" t="s">
        <v>68</v>
      </c>
      <c r="BD31" s="57" t="s">
        <v>68</v>
      </c>
      <c r="BE31" s="57" t="s">
        <v>68</v>
      </c>
      <c r="BF31" s="57" t="s">
        <v>68</v>
      </c>
      <c r="BG31" s="57" t="s">
        <v>68</v>
      </c>
      <c r="BH31" s="57" t="s">
        <v>68</v>
      </c>
      <c r="BI31" s="57" t="s">
        <v>68</v>
      </c>
      <c r="BJ31" s="57" t="s">
        <v>68</v>
      </c>
      <c r="BK31" s="58" t="s">
        <v>68</v>
      </c>
      <c r="BL31" s="5"/>
      <c r="BM31" s="5"/>
      <c r="BN31" s="5"/>
      <c r="BO31" s="5"/>
      <c r="BP31" s="5"/>
      <c r="BQ31" s="5"/>
      <c r="BR31" s="5"/>
      <c r="BS31" s="5"/>
      <c r="BT31" s="5"/>
      <c r="BU31" s="5"/>
      <c r="BV31" s="5"/>
      <c r="BW31" s="5"/>
      <c r="BX31" s="5"/>
      <c r="BY31" s="5"/>
      <c r="BZ31" s="5"/>
    </row>
    <row r="32" spans="1:78" ht="24" x14ac:dyDescent="0.2">
      <c r="A32" s="40" t="str">
        <f>OVERALL!AE$1</f>
        <v>AGED CARE 29</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9" t="s">
        <v>68</v>
      </c>
      <c r="AJ32" s="34"/>
      <c r="AK32" s="29" t="s">
        <v>68</v>
      </c>
      <c r="AL32" s="41" t="s">
        <v>68</v>
      </c>
      <c r="AM32" s="41" t="s">
        <v>68</v>
      </c>
      <c r="AN32" s="41" t="s">
        <v>68</v>
      </c>
      <c r="AO32" s="41" t="s">
        <v>68</v>
      </c>
      <c r="AP32" s="41" t="s">
        <v>68</v>
      </c>
      <c r="AQ32" s="41" t="s">
        <v>68</v>
      </c>
      <c r="AR32" s="41" t="s">
        <v>68</v>
      </c>
      <c r="AS32" s="41" t="s">
        <v>68</v>
      </c>
      <c r="AT32" s="59" t="s">
        <v>68</v>
      </c>
      <c r="AU32" s="34"/>
      <c r="AV32" s="60" t="s">
        <v>68</v>
      </c>
      <c r="AW32" s="41" t="s">
        <v>68</v>
      </c>
      <c r="AX32" s="41" t="s">
        <v>68</v>
      </c>
      <c r="AY32" s="41" t="s">
        <v>68</v>
      </c>
      <c r="AZ32" s="41" t="s">
        <v>68</v>
      </c>
      <c r="BA32" s="41" t="s">
        <v>68</v>
      </c>
      <c r="BB32" s="41" t="s">
        <v>68</v>
      </c>
      <c r="BC32" s="41" t="s">
        <v>68</v>
      </c>
      <c r="BD32" s="61" t="s">
        <v>68</v>
      </c>
      <c r="BE32" s="61" t="s">
        <v>68</v>
      </c>
      <c r="BF32" s="61" t="s">
        <v>68</v>
      </c>
      <c r="BG32" s="61" t="s">
        <v>68</v>
      </c>
      <c r="BH32" s="61" t="s">
        <v>68</v>
      </c>
      <c r="BI32" s="61" t="s">
        <v>68</v>
      </c>
      <c r="BJ32" s="61" t="s">
        <v>68</v>
      </c>
      <c r="BK32" s="62" t="s">
        <v>68</v>
      </c>
      <c r="BL32" s="5"/>
      <c r="BM32" s="5"/>
      <c r="BN32" s="5"/>
      <c r="BO32" s="5"/>
      <c r="BP32" s="5"/>
      <c r="BQ32" s="5"/>
      <c r="BR32" s="5"/>
      <c r="BS32" s="5"/>
      <c r="BT32" s="5"/>
      <c r="BU32" s="5"/>
      <c r="BV32" s="5"/>
      <c r="BW32" s="5"/>
      <c r="BX32" s="5"/>
      <c r="BY32" s="5"/>
      <c r="BZ32" s="5"/>
    </row>
    <row r="33" spans="1:78" ht="24" x14ac:dyDescent="0.2">
      <c r="A33" s="40" t="str">
        <f>OVERALL!AF$1</f>
        <v>AGED CARE 30</v>
      </c>
      <c r="B33" s="63"/>
      <c r="C33" s="64" t="s">
        <v>68</v>
      </c>
      <c r="D33" s="65" t="s">
        <v>68</v>
      </c>
      <c r="E33" s="64" t="s">
        <v>68</v>
      </c>
      <c r="F33" s="64" t="s">
        <v>68</v>
      </c>
      <c r="G33" s="64" t="s">
        <v>68</v>
      </c>
      <c r="H33" s="65" t="s">
        <v>68</v>
      </c>
      <c r="I33" s="64" t="s">
        <v>68</v>
      </c>
      <c r="J33" s="64" t="s">
        <v>68</v>
      </c>
      <c r="K33" s="64" t="s">
        <v>68</v>
      </c>
      <c r="L33" s="64" t="s">
        <v>68</v>
      </c>
      <c r="M33" s="64" t="s">
        <v>68</v>
      </c>
      <c r="N33" s="64" t="s">
        <v>68</v>
      </c>
      <c r="O33" s="64" t="s">
        <v>68</v>
      </c>
      <c r="P33" s="65" t="s">
        <v>68</v>
      </c>
      <c r="Q33" s="64" t="s">
        <v>68</v>
      </c>
      <c r="R33" s="64" t="s">
        <v>68</v>
      </c>
      <c r="S33" s="64" t="s">
        <v>68</v>
      </c>
      <c r="T33" s="64" t="s">
        <v>68</v>
      </c>
      <c r="U33" s="65" t="s">
        <v>68</v>
      </c>
      <c r="V33" s="64" t="s">
        <v>68</v>
      </c>
      <c r="W33" s="64" t="s">
        <v>68</v>
      </c>
      <c r="X33" s="64" t="s">
        <v>68</v>
      </c>
      <c r="Y33" s="64" t="s">
        <v>68</v>
      </c>
      <c r="Z33" s="64" t="s">
        <v>68</v>
      </c>
      <c r="AA33" s="65" t="s">
        <v>68</v>
      </c>
      <c r="AB33" s="64" t="s">
        <v>68</v>
      </c>
      <c r="AC33" s="64" t="s">
        <v>68</v>
      </c>
      <c r="AD33" s="64" t="s">
        <v>68</v>
      </c>
      <c r="AE33" s="64" t="s">
        <v>68</v>
      </c>
      <c r="AF33" s="64" t="s">
        <v>68</v>
      </c>
      <c r="AG33" s="64" t="s">
        <v>68</v>
      </c>
      <c r="AH33" s="64" t="s">
        <v>68</v>
      </c>
      <c r="AI33" s="66" t="s">
        <v>68</v>
      </c>
      <c r="AJ33" s="67"/>
      <c r="AK33" s="65" t="s">
        <v>68</v>
      </c>
      <c r="AL33" s="64" t="s">
        <v>68</v>
      </c>
      <c r="AM33" s="64" t="s">
        <v>68</v>
      </c>
      <c r="AN33" s="64" t="s">
        <v>68</v>
      </c>
      <c r="AO33" s="64" t="s">
        <v>68</v>
      </c>
      <c r="AP33" s="64" t="s">
        <v>68</v>
      </c>
      <c r="AQ33" s="64" t="s">
        <v>68</v>
      </c>
      <c r="AR33" s="64" t="s">
        <v>68</v>
      </c>
      <c r="AS33" s="64" t="s">
        <v>68</v>
      </c>
      <c r="AT33" s="66" t="s">
        <v>68</v>
      </c>
      <c r="AU33" s="67"/>
      <c r="AV33" s="68" t="s">
        <v>68</v>
      </c>
      <c r="AW33" s="69" t="s">
        <v>68</v>
      </c>
      <c r="AX33" s="69" t="s">
        <v>68</v>
      </c>
      <c r="AY33" s="69" t="s">
        <v>68</v>
      </c>
      <c r="AZ33" s="69" t="s">
        <v>68</v>
      </c>
      <c r="BA33" s="69" t="s">
        <v>68</v>
      </c>
      <c r="BB33" s="69" t="s">
        <v>68</v>
      </c>
      <c r="BC33" s="69" t="s">
        <v>68</v>
      </c>
      <c r="BD33" s="70" t="s">
        <v>68</v>
      </c>
      <c r="BE33" s="70" t="s">
        <v>68</v>
      </c>
      <c r="BF33" s="70" t="s">
        <v>68</v>
      </c>
      <c r="BG33" s="70" t="s">
        <v>68</v>
      </c>
      <c r="BH33" s="70" t="s">
        <v>68</v>
      </c>
      <c r="BI33" s="70" t="s">
        <v>68</v>
      </c>
      <c r="BJ33" s="70" t="s">
        <v>68</v>
      </c>
      <c r="BK33" s="71" t="s">
        <v>68</v>
      </c>
      <c r="BL33" s="5"/>
      <c r="BM33" s="5"/>
      <c r="BN33" s="5"/>
      <c r="BO33" s="5"/>
      <c r="BP33" s="5"/>
      <c r="BQ33" s="5"/>
      <c r="BR33" s="5"/>
      <c r="BS33" s="5"/>
      <c r="BT33" s="5"/>
      <c r="BU33" s="5"/>
      <c r="BV33" s="5"/>
      <c r="BW33" s="5"/>
      <c r="BX33" s="5"/>
      <c r="BY33" s="5"/>
      <c r="BZ33" s="5"/>
    </row>
    <row r="34" spans="1:78" ht="27" x14ac:dyDescent="0.3">
      <c r="A34" s="72" t="s">
        <v>69</v>
      </c>
      <c r="B34" s="73"/>
      <c r="C34" s="74">
        <f>OVERALL!B$4</f>
        <v>0.75475765306122444</v>
      </c>
      <c r="D34" s="75">
        <f>OVERALL!B$6</f>
        <v>1</v>
      </c>
      <c r="E34" s="76">
        <f>OVERALL!B$7</f>
        <v>1</v>
      </c>
      <c r="F34" s="77">
        <f>OVERALL!B$8</f>
        <v>1</v>
      </c>
      <c r="G34" s="77">
        <f>OVERALL!B$9</f>
        <v>1</v>
      </c>
      <c r="H34" s="75">
        <f>OVERALL!B$11</f>
        <v>0.66921768707482987</v>
      </c>
      <c r="I34" s="77">
        <f>OVERALL!B$12</f>
        <v>0.14285714285714285</v>
      </c>
      <c r="J34" s="77">
        <f>OVERALL!B$13</f>
        <v>1</v>
      </c>
      <c r="K34" s="77">
        <f>OVERALL!B$14</f>
        <v>1</v>
      </c>
      <c r="L34" s="77">
        <f>OVERALL!B$15</f>
        <v>0.5714285714285714</v>
      </c>
      <c r="M34" s="77">
        <f>OVERALL!B$16</f>
        <v>0.875</v>
      </c>
      <c r="N34" s="77" t="str">
        <f>OVERALL!$K$17</f>
        <v>-</v>
      </c>
      <c r="O34" s="77">
        <f>OVERALL!B$18</f>
        <v>0.7142857142857143</v>
      </c>
      <c r="P34" s="78">
        <f>OVERALL!B$20</f>
        <v>0.98809523809523803</v>
      </c>
      <c r="Q34" s="77">
        <f>OVERALL!B$21</f>
        <v>1</v>
      </c>
      <c r="R34" s="77">
        <f>OVERALL!B$22</f>
        <v>1</v>
      </c>
      <c r="S34" s="77">
        <f>OVERALL!B$23</f>
        <v>1</v>
      </c>
      <c r="T34" s="77">
        <f>OVERALL!B$24</f>
        <v>0.95238095238095233</v>
      </c>
      <c r="U34" s="78">
        <f>OVERALL!B$26</f>
        <v>0.94285714285714284</v>
      </c>
      <c r="V34" s="77">
        <f>OVERALL!B$27</f>
        <v>0.8571428571428571</v>
      </c>
      <c r="W34" s="77">
        <f>OVERALL!B$28</f>
        <v>0.8571428571428571</v>
      </c>
      <c r="X34" s="77">
        <f>OVERALL!B$29</f>
        <v>1</v>
      </c>
      <c r="Y34" s="77">
        <f>OVERALL!B$30</f>
        <v>1</v>
      </c>
      <c r="Z34" s="77">
        <f>OVERALL!B$31</f>
        <v>1</v>
      </c>
      <c r="AA34" s="78">
        <f>OVERALL!B$33</f>
        <v>0.76488095238095244</v>
      </c>
      <c r="AB34" s="77">
        <f>OVERALL!B$34</f>
        <v>0.86904761904761896</v>
      </c>
      <c r="AC34" s="77">
        <f>OVERALL!B$35</f>
        <v>1</v>
      </c>
      <c r="AD34" s="77">
        <f>OVERALL!B$36</f>
        <v>0.80952380952380942</v>
      </c>
      <c r="AE34" s="77">
        <f>OVERALL!B$37</f>
        <v>0.22619047619047619</v>
      </c>
      <c r="AF34" s="77">
        <f>OVERALL!B$38</f>
        <v>0.6071428571428571</v>
      </c>
      <c r="AG34" s="77">
        <f>OVERALL!B$39</f>
        <v>0.7142857142857143</v>
      </c>
      <c r="AH34" s="77">
        <f>OVERALL!B$40</f>
        <v>0.9285714285714286</v>
      </c>
      <c r="AI34" s="79">
        <f>OVERALL!B$41</f>
        <v>0.9642857142857143</v>
      </c>
      <c r="AJ34" s="80"/>
      <c r="AK34" s="81">
        <f>OVERALL!B$43</f>
        <v>0.10714285714285714</v>
      </c>
      <c r="AL34" s="77">
        <f>OVERALL!B$44</f>
        <v>0</v>
      </c>
      <c r="AM34" s="77">
        <f>OVERALL!B$45</f>
        <v>0</v>
      </c>
      <c r="AN34" s="77">
        <f>OVERALL!B$46</f>
        <v>0</v>
      </c>
      <c r="AO34" s="77">
        <f>OVERALL!B$47</f>
        <v>0</v>
      </c>
      <c r="AP34" s="77">
        <f>OVERALL!B$48</f>
        <v>0</v>
      </c>
      <c r="AQ34" s="77">
        <f>OVERALL!B$49</f>
        <v>0</v>
      </c>
      <c r="AR34" s="77">
        <f>OVERALL!B$50</f>
        <v>0</v>
      </c>
      <c r="AS34" s="77">
        <f>OVERALL!B$51</f>
        <v>0.10714285714285714</v>
      </c>
      <c r="AT34" s="79">
        <f>OVERALL!B$52</f>
        <v>4.7619047619047616E-2</v>
      </c>
      <c r="AU34" s="80"/>
      <c r="AV34" s="76">
        <f>OVERALL!B$55</f>
        <v>0.84523809523809512</v>
      </c>
      <c r="AW34" s="77">
        <f>OVERALL!B$56</f>
        <v>0.8571428571428571</v>
      </c>
      <c r="AX34" s="77">
        <f>OVERALL!B$57</f>
        <v>0</v>
      </c>
      <c r="AY34" s="77">
        <f>OVERALL!B$58</f>
        <v>0</v>
      </c>
      <c r="AZ34" s="82">
        <f>OVERALL!B$59</f>
        <v>1.2857142857142858</v>
      </c>
      <c r="BA34" s="77">
        <f>OVERALL!B$60</f>
        <v>0</v>
      </c>
      <c r="BB34" s="77">
        <f>OVERALL!B$61</f>
        <v>0.33333333333333331</v>
      </c>
      <c r="BC34" s="77">
        <f>OVERALL!B$62</f>
        <v>0</v>
      </c>
      <c r="BD34" s="83">
        <f>OVERALL!B$63</f>
        <v>1.7195767195767194E-4</v>
      </c>
      <c r="BE34" s="83">
        <f>OVERALL!B$64</f>
        <v>0</v>
      </c>
      <c r="BF34" s="83">
        <f>OVERALL!B$65</f>
        <v>1.2345679012345677E-4</v>
      </c>
      <c r="BG34" s="83">
        <f>OVERALL!B$66</f>
        <v>2.9541446208112876E-4</v>
      </c>
      <c r="BH34" s="83">
        <f>OVERALL!B$67</f>
        <v>1.9882605820105816E-4</v>
      </c>
      <c r="BI34" s="83">
        <f>OVERALL!B$68</f>
        <v>4.9424052028218697E-4</v>
      </c>
      <c r="BJ34" s="83">
        <f>OVERALL!B$69</f>
        <v>1.0798335537918872E-3</v>
      </c>
      <c r="BK34" s="84">
        <f>OVERALL!B$70</f>
        <v>1.5740740740740739E-3</v>
      </c>
      <c r="BL34" s="85"/>
      <c r="BM34" s="85"/>
      <c r="BN34" s="85"/>
      <c r="BO34" s="85"/>
      <c r="BP34" s="85"/>
      <c r="BQ34" s="85"/>
      <c r="BR34" s="85"/>
      <c r="BS34" s="85"/>
      <c r="BT34" s="85"/>
      <c r="BU34" s="85"/>
      <c r="BV34" s="85"/>
      <c r="BW34" s="85"/>
      <c r="BX34" s="85"/>
      <c r="BY34" s="85"/>
      <c r="BZ34" s="85"/>
    </row>
    <row r="35" spans="1:78" x14ac:dyDescent="0.2">
      <c r="A35" s="86"/>
      <c r="B35" s="87"/>
      <c r="C35" s="88"/>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8"/>
      <c r="AM35" s="88"/>
      <c r="AN35" s="88"/>
      <c r="AO35" s="88"/>
      <c r="AP35" s="88"/>
      <c r="AQ35" s="88"/>
      <c r="AR35" s="88"/>
      <c r="AS35" s="88"/>
      <c r="AT35" s="88"/>
      <c r="AU35" s="87"/>
      <c r="AV35" s="88"/>
      <c r="AW35" s="88"/>
      <c r="AX35" s="88"/>
      <c r="AY35" s="88"/>
      <c r="AZ35" s="88"/>
      <c r="BA35" s="88"/>
      <c r="BB35" s="88"/>
      <c r="BC35" s="88"/>
      <c r="BD35" s="88"/>
      <c r="BE35" s="88"/>
      <c r="BF35" s="88"/>
      <c r="BG35" s="88"/>
      <c r="BH35" s="88"/>
      <c r="BI35" s="88"/>
      <c r="BJ35" s="88"/>
      <c r="BK35" s="88"/>
      <c r="BL35" s="89"/>
      <c r="BM35" s="89"/>
      <c r="BN35" s="89"/>
      <c r="BO35" s="89"/>
      <c r="BP35" s="89"/>
      <c r="BQ35" s="89"/>
      <c r="BR35" s="89"/>
      <c r="BS35" s="89"/>
      <c r="BT35" s="89"/>
      <c r="BU35" s="89"/>
      <c r="BV35" s="89"/>
      <c r="BW35" s="89"/>
      <c r="BX35" s="89"/>
      <c r="BY35" s="89"/>
      <c r="BZ35" s="89"/>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90"/>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86"/>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90"/>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t="s">
        <v>70</v>
      </c>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1"/>
      <c r="B102" s="92"/>
      <c r="C102" s="93"/>
      <c r="D102" s="92"/>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3"/>
      <c r="AM102" s="93"/>
      <c r="AN102" s="93"/>
      <c r="AO102" s="93"/>
      <c r="AP102" s="93"/>
      <c r="AQ102" s="93"/>
      <c r="AR102" s="93"/>
      <c r="AS102" s="93"/>
      <c r="AT102" s="93"/>
      <c r="AU102" s="92"/>
      <c r="AV102" s="93"/>
      <c r="AW102" s="93"/>
      <c r="AX102" s="93"/>
      <c r="AY102" s="93"/>
      <c r="AZ102" s="93"/>
      <c r="BA102" s="93"/>
      <c r="BB102" s="93"/>
      <c r="BC102" s="93"/>
      <c r="BD102" s="93"/>
      <c r="BE102" s="93"/>
      <c r="BF102" s="93"/>
      <c r="BG102" s="93"/>
      <c r="BH102" s="93"/>
      <c r="BI102" s="93"/>
      <c r="BJ102" s="93"/>
      <c r="BK102" s="93"/>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000"/>
  <sheetViews>
    <sheetView workbookViewId="0">
      <pane xSplit="3" ySplit="6" topLeftCell="D58" activePane="bottomRight" state="frozen"/>
      <selection pane="topRight" activeCell="D1" sqref="D1"/>
      <selection pane="bottomLeft" activeCell="A7" sqref="A7"/>
      <selection pane="bottomRight" activeCell="G72" sqref="G72"/>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46143</v>
      </c>
      <c r="C2" s="256">
        <f>COUNTA(D12:G12)</f>
        <v>4</v>
      </c>
      <c r="D2" s="260" t="s">
        <v>118</v>
      </c>
      <c r="E2" s="260" t="s">
        <v>118</v>
      </c>
      <c r="F2" s="260" t="s">
        <v>119</v>
      </c>
      <c r="G2" s="260" t="s">
        <v>119</v>
      </c>
    </row>
    <row r="3" spans="1:9" ht="15.75" customHeight="1" x14ac:dyDescent="0.2">
      <c r="A3" s="261" t="str">
        <f>OVERALL!J1</f>
        <v>UNITING NSW.ACT</v>
      </c>
      <c r="B3" s="262" t="s">
        <v>70</v>
      </c>
      <c r="C3" s="263"/>
      <c r="D3" s="263" t="s">
        <v>120</v>
      </c>
      <c r="E3" s="263" t="s">
        <v>120</v>
      </c>
      <c r="F3" s="263" t="s">
        <v>121</v>
      </c>
      <c r="G3" s="263" t="s">
        <v>121</v>
      </c>
    </row>
    <row r="4" spans="1:9" ht="18" customHeight="1" x14ac:dyDescent="0.2">
      <c r="A4" s="264" t="str">
        <f>OVERALL!A4</f>
        <v>ACCESS SCORE</v>
      </c>
      <c r="B4" s="265">
        <f>AVERAGE(D4:G4)</f>
        <v>0.93489583333333337</v>
      </c>
      <c r="C4" s="266" t="s">
        <v>70</v>
      </c>
      <c r="D4" s="265">
        <f t="shared" ref="D4:G4" si="0">IF(D5&lt;0%,0%,D$5)</f>
        <v>0.92708333333333337</v>
      </c>
      <c r="E4" s="265">
        <f t="shared" si="0"/>
        <v>0.92708333333333337</v>
      </c>
      <c r="F4" s="265">
        <f t="shared" si="0"/>
        <v>0.92708333333333337</v>
      </c>
      <c r="G4" s="265">
        <f t="shared" si="0"/>
        <v>0.95833333333333337</v>
      </c>
      <c r="I4" s="100" t="s">
        <v>103</v>
      </c>
    </row>
    <row r="5" spans="1:9" ht="18" customHeight="1" x14ac:dyDescent="0.25">
      <c r="A5" s="94" t="s">
        <v>70</v>
      </c>
      <c r="B5" s="94" t="s">
        <v>70</v>
      </c>
      <c r="C5" s="267" t="s">
        <v>122</v>
      </c>
      <c r="D5" s="268">
        <f t="shared" ref="D5:G5" si="1">IF(D$2="","",IF(D$52="y",0%,SUM(D$6,D$11,D$20,D$26,D$33,D$43)))</f>
        <v>0.92708333333333337</v>
      </c>
      <c r="E5" s="268">
        <f t="shared" si="1"/>
        <v>0.92708333333333337</v>
      </c>
      <c r="F5" s="268">
        <f t="shared" si="1"/>
        <v>0.92708333333333337</v>
      </c>
      <c r="G5" s="268">
        <f t="shared" si="1"/>
        <v>0.95833333333333337</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0.83333333333333337</v>
      </c>
      <c r="C11" s="271">
        <f>B11*OVERALL!C11</f>
        <v>0.20833333333333334</v>
      </c>
      <c r="D11" s="272">
        <f>(COUNTIF(D12:D18, "y")/D19)*OVERALL!$C$11</f>
        <v>0.20833333333333334</v>
      </c>
      <c r="E11" s="272">
        <f>(COUNTIF(E12:E18, "y")/E19)*OVERALL!$C$11</f>
        <v>0.20833333333333334</v>
      </c>
      <c r="F11" s="272">
        <f>(COUNTIF(F12:F18, "y")/F19)*OVERALL!$C$11</f>
        <v>0.20833333333333334</v>
      </c>
      <c r="G11" s="272">
        <f>(COUNTIF(G12:G18, "y")/G19)*OVERALL!$C$11</f>
        <v>0.20833333333333334</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76" t="s">
        <v>123</v>
      </c>
      <c r="F15" s="276" t="s">
        <v>123</v>
      </c>
      <c r="G15" s="276" t="s">
        <v>123</v>
      </c>
      <c r="H15" s="94" t="s">
        <v>70</v>
      </c>
    </row>
    <row r="16" spans="1:9" ht="18" customHeight="1" x14ac:dyDescent="0.2">
      <c r="A16" s="273" t="str">
        <f>OVERALL!A16</f>
        <v>MAX. 2 POST MENU MESSAGES</v>
      </c>
      <c r="B16" s="274">
        <f t="shared" si="8"/>
        <v>1</v>
      </c>
      <c r="C16" s="275">
        <f t="shared" si="9"/>
        <v>4</v>
      </c>
      <c r="D16" s="298" t="s">
        <v>123</v>
      </c>
      <c r="E16" s="276" t="s">
        <v>123</v>
      </c>
      <c r="F16" s="276" t="s">
        <v>123</v>
      </c>
      <c r="G16" s="298" t="s">
        <v>123</v>
      </c>
      <c r="I16" s="146" t="s">
        <v>112</v>
      </c>
    </row>
    <row r="17" spans="1:9" ht="18" customHeight="1" x14ac:dyDescent="0.25">
      <c r="A17" s="273" t="str">
        <f>OVERALL!A17</f>
        <v>ADVISED WAIT TIME OR QUEUE POSITION</v>
      </c>
      <c r="B17" s="274" t="str">
        <f t="shared" si="8"/>
        <v>-</v>
      </c>
      <c r="C17" s="275">
        <f t="shared" si="9"/>
        <v>0</v>
      </c>
      <c r="D17" s="357" t="s">
        <v>68</v>
      </c>
      <c r="E17" s="281" t="s">
        <v>68</v>
      </c>
      <c r="F17" s="281" t="s">
        <v>68</v>
      </c>
      <c r="G17" s="281"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6</v>
      </c>
      <c r="E19" s="280">
        <f t="shared" si="12"/>
        <v>6</v>
      </c>
      <c r="F19" s="280">
        <f t="shared" si="12"/>
        <v>6</v>
      </c>
      <c r="G19" s="280">
        <f t="shared" si="12"/>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0.90625</v>
      </c>
      <c r="C33" s="271">
        <f>B33*OVERALL!C33</f>
        <v>0.2265625</v>
      </c>
      <c r="D33" s="272">
        <f>(COUNTIF(D34:D41, "y")/D42)*OVERALL!$C$33</f>
        <v>0.21875</v>
      </c>
      <c r="E33" s="272">
        <f>(COUNTIF(E34:E41, "y")/E42)*OVERALL!$C$33</f>
        <v>0.21875</v>
      </c>
      <c r="F33" s="272">
        <f>(COUNTIF(F34:F41, "y")/F42)*OVERALL!$C$33</f>
        <v>0.21875</v>
      </c>
      <c r="G33" s="272">
        <f>(COUNTIF(G34:G41, "y")/G42)*OVERALL!$C$33</f>
        <v>0.25</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0.25</v>
      </c>
      <c r="C37" s="275">
        <f t="shared" si="20"/>
        <v>4</v>
      </c>
      <c r="D37" s="284" t="str">
        <f t="shared" ref="D37:G37" si="24">IF(D$82="-", "-", IF(D$82&lt;=TIMEVALUE("0:0:10"),"y","n"))</f>
        <v>n</v>
      </c>
      <c r="E37" s="284" t="str">
        <f t="shared" si="24"/>
        <v>n</v>
      </c>
      <c r="F37" s="284" t="str">
        <f t="shared" si="24"/>
        <v>n</v>
      </c>
      <c r="G37" s="284" t="str">
        <f t="shared" si="24"/>
        <v>y</v>
      </c>
    </row>
    <row r="38" spans="1:13" ht="18" customHeight="1" x14ac:dyDescent="0.2">
      <c r="A38" s="273" t="str">
        <f>OVERALL!A38</f>
        <v>WAIT TIME &lt;= 30 SECS</v>
      </c>
      <c r="B38" s="274">
        <f t="shared" si="19"/>
        <v>1</v>
      </c>
      <c r="C38" s="275">
        <f t="shared" si="20"/>
        <v>4</v>
      </c>
      <c r="D38" s="284" t="str">
        <f t="shared" ref="D38:G38" si="25">IF(D$82="-", "-", IF(D$82&lt;=TIMEVALUE("0:0:30"),"y","n"))</f>
        <v>y</v>
      </c>
      <c r="E38" s="284" t="str">
        <f t="shared" si="25"/>
        <v>y</v>
      </c>
      <c r="F38" s="284" t="str">
        <f t="shared" si="25"/>
        <v>y</v>
      </c>
      <c r="G38" s="284" t="str">
        <f t="shared" si="25"/>
        <v>y</v>
      </c>
    </row>
    <row r="39" spans="1:13" ht="18" customHeight="1" x14ac:dyDescent="0.2">
      <c r="A39" s="273" t="str">
        <f>OVERALL!A39</f>
        <v>WAIT TIME &lt;= 2 MINS</v>
      </c>
      <c r="B39" s="274">
        <f t="shared" si="19"/>
        <v>1</v>
      </c>
      <c r="C39" s="275">
        <f t="shared" si="20"/>
        <v>4</v>
      </c>
      <c r="D39" s="284" t="str">
        <f t="shared" ref="D39:G39" si="26">IF(D$82="-", "-", IF(D$82&lt;=TIMEVALUE("0:02:00"),"y","n"))</f>
        <v>y</v>
      </c>
      <c r="E39" s="284" t="str">
        <f t="shared" si="26"/>
        <v>y</v>
      </c>
      <c r="F39" s="284" t="str">
        <f t="shared" si="26"/>
        <v>y</v>
      </c>
      <c r="G39" s="284" t="str">
        <f t="shared" si="26"/>
        <v>y</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393" t="s">
        <v>125</v>
      </c>
      <c r="K42" s="394"/>
      <c r="L42" s="394"/>
      <c r="M42" s="395"/>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v>
      </c>
      <c r="C51" s="301">
        <f>OVERALL!C51</f>
        <v>-0.5</v>
      </c>
      <c r="D51" s="302" t="s">
        <v>124</v>
      </c>
      <c r="E51" s="302" t="s">
        <v>124</v>
      </c>
      <c r="F51" s="302" t="s">
        <v>124</v>
      </c>
      <c r="G51" s="302" t="s">
        <v>124</v>
      </c>
      <c r="J51" s="303" t="str">
        <f t="shared" ref="J51:M51" si="40">IF(D51="y",$C51,"")</f>
        <v/>
      </c>
      <c r="K51" s="303" t="str">
        <f t="shared" si="40"/>
        <v/>
      </c>
      <c r="L51" s="303" t="str">
        <f t="shared" si="40"/>
        <v/>
      </c>
      <c r="M51" s="303" t="str">
        <f t="shared" si="40"/>
        <v/>
      </c>
    </row>
    <row r="52" spans="1:13" ht="15.75" customHeight="1" x14ac:dyDescent="0.2">
      <c r="A52" s="304" t="str">
        <f>OVERALL!A52</f>
        <v>FORCED ABANDONMENT</v>
      </c>
      <c r="B52" s="305">
        <f t="shared" si="32"/>
        <v>0</v>
      </c>
      <c r="C52" s="301" t="str">
        <f>OVERALL!C52</f>
        <v>MAX. 0%</v>
      </c>
      <c r="D52" s="302" t="s">
        <v>124</v>
      </c>
      <c r="E52" s="302" t="s">
        <v>124</v>
      </c>
      <c r="F52" s="302" t="s">
        <v>124</v>
      </c>
      <c r="G52" s="302" t="s">
        <v>124</v>
      </c>
      <c r="J52" s="307">
        <f t="shared" ref="J52:M52" si="41">IF(J43=0%,0,1)</f>
        <v>0</v>
      </c>
      <c r="K52" s="307">
        <f t="shared" si="41"/>
        <v>0</v>
      </c>
      <c r="L52" s="307">
        <f t="shared" si="41"/>
        <v>0</v>
      </c>
      <c r="M52" s="307">
        <f t="shared" si="41"/>
        <v>0</v>
      </c>
    </row>
    <row r="53" spans="1:13" ht="15.75" customHeight="1" x14ac:dyDescent="0.2">
      <c r="A53" s="286"/>
      <c r="B53" s="287"/>
      <c r="C53" s="287"/>
      <c r="D53" s="280">
        <f t="shared" ref="D53:G53" si="42">COUNTIF(D44:D52, "y")</f>
        <v>0</v>
      </c>
      <c r="E53" s="280">
        <f t="shared" si="42"/>
        <v>0</v>
      </c>
      <c r="F53" s="280">
        <f t="shared" si="42"/>
        <v>0</v>
      </c>
      <c r="G53" s="280">
        <f t="shared" si="42"/>
        <v>0</v>
      </c>
      <c r="H53" s="94" t="s">
        <v>70</v>
      </c>
    </row>
    <row r="54" spans="1:13" ht="15.75" customHeight="1" x14ac:dyDescent="0.2">
      <c r="A54" s="308" t="str">
        <f>OVERALL!A54</f>
        <v>ADDITIONAL INSIGHT</v>
      </c>
      <c r="B54" s="362"/>
      <c r="C54" s="310" t="s">
        <v>70</v>
      </c>
      <c r="D54" s="311"/>
      <c r="E54" s="311"/>
      <c r="F54" s="311"/>
      <c r="G54" s="311"/>
      <c r="K54" s="94" t="s">
        <v>70</v>
      </c>
    </row>
    <row r="55" spans="1:13" ht="15.75" customHeight="1" x14ac:dyDescent="0.2">
      <c r="A55" s="312" t="str">
        <f>OVERALL!A55</f>
        <v>CALL ANSWERED-ACCESS</v>
      </c>
      <c r="B55" s="313">
        <f t="shared" ref="B55:B58" si="43">IF(C55=0,"-",COUNTIF(D55:G55, "y")/C55)</f>
        <v>1</v>
      </c>
      <c r="C55" s="314">
        <f t="shared" ref="C55:C62" si="44">$C$2-COUNTIF(D55:G55, "-")</f>
        <v>4</v>
      </c>
      <c r="D55" s="315" t="str">
        <f t="shared" ref="D55:G55" si="45">IF(D51="y","n",IF(D52="y","n","y"))</f>
        <v>y</v>
      </c>
      <c r="E55" s="315" t="str">
        <f t="shared" si="45"/>
        <v>y</v>
      </c>
      <c r="F55" s="315" t="str">
        <f t="shared" si="45"/>
        <v>y</v>
      </c>
      <c r="G55" s="315" t="str">
        <f t="shared" si="45"/>
        <v>y</v>
      </c>
    </row>
    <row r="56" spans="1:13" ht="15.75" customHeight="1" x14ac:dyDescent="0.2">
      <c r="A56" s="273" t="str">
        <f>OVERALL!A56</f>
        <v>MENU IVR</v>
      </c>
      <c r="B56" s="274">
        <f t="shared" si="43"/>
        <v>1</v>
      </c>
      <c r="C56" s="275">
        <f t="shared" si="44"/>
        <v>4</v>
      </c>
      <c r="D56" s="316" t="s">
        <v>123</v>
      </c>
      <c r="E56" s="316" t="s">
        <v>123</v>
      </c>
      <c r="F56" s="316" t="s">
        <v>123</v>
      </c>
      <c r="G56" s="316" t="s">
        <v>123</v>
      </c>
      <c r="J56" s="94" t="s">
        <v>70</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8">
        <f>IF(C59=0,"-",SUM(D59:G59)/C59)</f>
        <v>2</v>
      </c>
      <c r="C59" s="275">
        <f t="shared" si="44"/>
        <v>4</v>
      </c>
      <c r="D59" s="319">
        <v>2</v>
      </c>
      <c r="E59" s="319">
        <v>2</v>
      </c>
      <c r="F59" s="319">
        <v>2</v>
      </c>
      <c r="G59" s="319">
        <v>2</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t="str">
        <f t="shared" si="46"/>
        <v>-</v>
      </c>
      <c r="C61" s="275">
        <f t="shared" si="44"/>
        <v>0</v>
      </c>
      <c r="D61" s="357" t="s">
        <v>68</v>
      </c>
      <c r="E61" s="281" t="s">
        <v>68</v>
      </c>
      <c r="F61" s="281" t="s">
        <v>68</v>
      </c>
      <c r="G61" s="281" t="s">
        <v>68</v>
      </c>
    </row>
    <row r="62" spans="1:13" ht="15.75" customHeight="1" x14ac:dyDescent="0.2">
      <c r="A62" s="273" t="str">
        <f>OVERALL!A62</f>
        <v>CALLBACK OFFERED AT START</v>
      </c>
      <c r="B62" s="274" t="str">
        <f t="shared" si="46"/>
        <v>-</v>
      </c>
      <c r="C62" s="275">
        <f t="shared" si="44"/>
        <v>0</v>
      </c>
      <c r="D62" s="357" t="s">
        <v>68</v>
      </c>
      <c r="E62" s="281" t="s">
        <v>68</v>
      </c>
      <c r="F62" s="281" t="s">
        <v>68</v>
      </c>
      <c r="G62" s="281" t="s">
        <v>68</v>
      </c>
    </row>
    <row r="63" spans="1:13" ht="15.75" customHeight="1" x14ac:dyDescent="0.2">
      <c r="A63" s="320"/>
      <c r="B63" s="321"/>
      <c r="C63" s="322"/>
      <c r="D63" s="323"/>
      <c r="E63" s="323"/>
      <c r="F63" s="323"/>
      <c r="G63" s="323"/>
    </row>
    <row r="64" spans="1:13" ht="15.75" customHeight="1" x14ac:dyDescent="0.2">
      <c r="A64" s="324" t="s">
        <v>127</v>
      </c>
      <c r="B64" s="325"/>
      <c r="C64" s="325"/>
      <c r="D64" s="325"/>
      <c r="E64" s="325"/>
      <c r="F64" s="325"/>
      <c r="G64" s="325"/>
    </row>
    <row r="65" spans="1:13" ht="15.75" customHeight="1" x14ac:dyDescent="0.2">
      <c r="A65" s="326" t="s">
        <v>128</v>
      </c>
      <c r="B65" s="327">
        <f t="shared" ref="B65:B70" si="47">AVERAGE(D65:G65)</f>
        <v>4.6296296296296294E-5</v>
      </c>
      <c r="C65" s="328"/>
      <c r="D65" s="329">
        <v>4.6296296296296294E-5</v>
      </c>
      <c r="E65" s="329">
        <v>4.6296296296296294E-5</v>
      </c>
      <c r="F65" s="329">
        <v>4.6296296296296294E-5</v>
      </c>
      <c r="G65" s="329">
        <v>4.6296296296296294E-5</v>
      </c>
      <c r="I65" s="330"/>
      <c r="J65" s="330"/>
      <c r="K65" s="330"/>
      <c r="L65" s="330"/>
      <c r="M65" s="330"/>
    </row>
    <row r="66" spans="1:13" ht="15.75" customHeight="1" x14ac:dyDescent="0.2">
      <c r="A66" s="331" t="s">
        <v>129</v>
      </c>
      <c r="B66" s="332">
        <f t="shared" si="47"/>
        <v>2.2280092592592593E-4</v>
      </c>
      <c r="C66" s="333"/>
      <c r="D66" s="334">
        <v>2.3148148148148149E-4</v>
      </c>
      <c r="E66" s="334">
        <v>2.3148148148148149E-4</v>
      </c>
      <c r="F66" s="334">
        <v>2.0833333333333335E-4</v>
      </c>
      <c r="G66" s="334">
        <v>2.199074074074074E-4</v>
      </c>
      <c r="I66" s="330"/>
      <c r="J66" s="330"/>
      <c r="K66" s="330"/>
      <c r="L66" s="330"/>
      <c r="M66" s="330"/>
    </row>
    <row r="67" spans="1:13" ht="15.75" customHeight="1" x14ac:dyDescent="0.2">
      <c r="A67" s="335" t="s">
        <v>130</v>
      </c>
      <c r="B67" s="332">
        <f t="shared" si="47"/>
        <v>2.2280092592592593E-4</v>
      </c>
      <c r="C67" s="333"/>
      <c r="D67" s="336">
        <v>2.3148148148148149E-4</v>
      </c>
      <c r="E67" s="336">
        <v>2.3148148148148149E-4</v>
      </c>
      <c r="F67" s="336">
        <v>2.0833333333333335E-4</v>
      </c>
      <c r="G67" s="336">
        <v>2.199074074074074E-4</v>
      </c>
      <c r="I67" s="330"/>
      <c r="J67" s="330"/>
      <c r="K67" s="330"/>
      <c r="L67" s="330"/>
      <c r="M67" s="330"/>
    </row>
    <row r="68" spans="1:13" ht="15.75" customHeight="1" x14ac:dyDescent="0.2">
      <c r="A68" s="331" t="s">
        <v>131</v>
      </c>
      <c r="B68" s="332">
        <f t="shared" si="47"/>
        <v>2.2280092592592593E-4</v>
      </c>
      <c r="C68" s="333"/>
      <c r="D68" s="334">
        <v>2.3148148148148149E-4</v>
      </c>
      <c r="E68" s="334">
        <v>2.3148148148148149E-4</v>
      </c>
      <c r="F68" s="334">
        <v>2.0833333333333335E-4</v>
      </c>
      <c r="G68" s="334">
        <v>2.199074074074074E-4</v>
      </c>
      <c r="I68" s="330"/>
      <c r="J68" s="330"/>
      <c r="K68" s="330"/>
      <c r="L68" s="330"/>
      <c r="M68" s="330"/>
    </row>
    <row r="69" spans="1:13" ht="15.75" customHeight="1" x14ac:dyDescent="0.2">
      <c r="A69" s="335" t="s">
        <v>132</v>
      </c>
      <c r="B69" s="332">
        <f t="shared" si="47"/>
        <v>3.7326388888888891E-4</v>
      </c>
      <c r="C69" s="333"/>
      <c r="D69" s="336">
        <v>3.8194444444444446E-4</v>
      </c>
      <c r="E69" s="336">
        <v>3.8194444444444446E-4</v>
      </c>
      <c r="F69" s="336">
        <v>3.5879629629629635E-4</v>
      </c>
      <c r="G69" s="336">
        <v>3.7037037037037035E-4</v>
      </c>
      <c r="I69" s="330"/>
      <c r="J69" s="330"/>
      <c r="K69" s="330"/>
      <c r="L69" s="330"/>
      <c r="M69" s="330"/>
    </row>
    <row r="70" spans="1:13" ht="15.75" customHeight="1" x14ac:dyDescent="0.2">
      <c r="A70" s="337" t="s">
        <v>133</v>
      </c>
      <c r="B70" s="338">
        <f t="shared" si="47"/>
        <v>5.7581018518518506E-4</v>
      </c>
      <c r="C70" s="339"/>
      <c r="D70" s="340">
        <v>6.3657407407407402E-4</v>
      </c>
      <c r="E70" s="340">
        <v>5.3240740740740744E-4</v>
      </c>
      <c r="F70" s="340">
        <v>6.8287037037037025E-4</v>
      </c>
      <c r="G70" s="340">
        <v>4.5138888888888892E-4</v>
      </c>
      <c r="I70" s="330"/>
      <c r="J70" s="330"/>
      <c r="K70" s="330"/>
      <c r="L70" s="330"/>
      <c r="M70" s="330"/>
    </row>
    <row r="71" spans="1:13" ht="15.75" customHeight="1" x14ac:dyDescent="0.2">
      <c r="I71" s="94" t="s">
        <v>70</v>
      </c>
    </row>
    <row r="72" spans="1:13" ht="102.75" customHeight="1" x14ac:dyDescent="0.2">
      <c r="A72" s="341" t="s">
        <v>70</v>
      </c>
      <c r="B72" s="342" t="s">
        <v>134</v>
      </c>
      <c r="C72" s="364"/>
      <c r="D72" s="358"/>
      <c r="E72" s="360" t="s">
        <v>70</v>
      </c>
      <c r="F72" s="360"/>
      <c r="G72" s="358"/>
    </row>
    <row r="73" spans="1:13" ht="15.75" customHeight="1" x14ac:dyDescent="0.2">
      <c r="A73" s="341"/>
      <c r="B73" s="345"/>
      <c r="C73" s="345"/>
      <c r="D73" s="346"/>
      <c r="E73" s="346"/>
      <c r="F73" s="346"/>
      <c r="G73" s="346"/>
    </row>
    <row r="74" spans="1:13" ht="60" customHeight="1" x14ac:dyDescent="0.2">
      <c r="A74" s="341" t="s">
        <v>70</v>
      </c>
      <c r="B74" s="347" t="s">
        <v>135</v>
      </c>
      <c r="C74" s="364"/>
      <c r="D74" s="349" t="s">
        <v>143</v>
      </c>
      <c r="E74" s="359"/>
      <c r="F74" s="359"/>
      <c r="G74" s="359"/>
    </row>
    <row r="75" spans="1:13" ht="15.75" customHeight="1" x14ac:dyDescent="0.2"/>
    <row r="76" spans="1:13" ht="15.75" customHeight="1" x14ac:dyDescent="0.2">
      <c r="A76" s="351" t="str">
        <f>OVERALL!A63</f>
        <v>PRE MENU MESSAGE TIME</v>
      </c>
      <c r="B76" s="352">
        <f t="shared" ref="B76:B83" si="48">IF(C76=0,"-",SUM(D76:G76)/C76)</f>
        <v>4.6296296296296294E-5</v>
      </c>
      <c r="C76" s="275">
        <f t="shared" ref="C76:C83" si="49">$C$2-COUNTIF(D76:G76, "-")</f>
        <v>4</v>
      </c>
      <c r="D76" s="353">
        <f t="shared" ref="D76:G76" si="50">D65</f>
        <v>4.6296296296296294E-5</v>
      </c>
      <c r="E76" s="353">
        <f t="shared" si="50"/>
        <v>4.6296296296296294E-5</v>
      </c>
      <c r="F76" s="353">
        <f t="shared" si="50"/>
        <v>4.6296296296296294E-5</v>
      </c>
      <c r="G76" s="353">
        <f t="shared" si="50"/>
        <v>4.6296296296296294E-5</v>
      </c>
    </row>
    <row r="77" spans="1:13" ht="15.75" customHeight="1" x14ac:dyDescent="0.2">
      <c r="A77" s="351" t="str">
        <f>OVERALL!A64</f>
        <v>MID MENU MESSAGE TIME</v>
      </c>
      <c r="B77" s="352">
        <f t="shared" si="48"/>
        <v>0</v>
      </c>
      <c r="C77" s="275">
        <f t="shared" si="49"/>
        <v>4</v>
      </c>
      <c r="D77" s="353">
        <f t="shared" ref="D77:G77" si="51">D67-D66</f>
        <v>0</v>
      </c>
      <c r="E77" s="353">
        <f t="shared" si="51"/>
        <v>0</v>
      </c>
      <c r="F77" s="353">
        <f t="shared" si="51"/>
        <v>0</v>
      </c>
      <c r="G77" s="353">
        <f t="shared" si="51"/>
        <v>0</v>
      </c>
    </row>
    <row r="78" spans="1:13" ht="15.75" customHeight="1" x14ac:dyDescent="0.2">
      <c r="A78" s="351" t="str">
        <f>OVERALL!A65</f>
        <v>POST MENU MESSAGE TIME</v>
      </c>
      <c r="B78" s="352">
        <f t="shared" si="48"/>
        <v>1.5046296296296297E-4</v>
      </c>
      <c r="C78" s="275">
        <f t="shared" si="49"/>
        <v>4</v>
      </c>
      <c r="D78" s="353">
        <f t="shared" ref="D78:G78" si="52">D69-D68</f>
        <v>1.5046296296296297E-4</v>
      </c>
      <c r="E78" s="353">
        <f t="shared" si="52"/>
        <v>1.5046296296296297E-4</v>
      </c>
      <c r="F78" s="353">
        <f t="shared" si="52"/>
        <v>1.50462962962963E-4</v>
      </c>
      <c r="G78" s="353">
        <f t="shared" si="52"/>
        <v>1.5046296296296295E-4</v>
      </c>
    </row>
    <row r="79" spans="1:13" ht="15.75" customHeight="1" x14ac:dyDescent="0.2">
      <c r="A79" s="351" t="str">
        <f>OVERALL!A66</f>
        <v>TOTAL MESSAGE TIME</v>
      </c>
      <c r="B79" s="352">
        <f t="shared" si="48"/>
        <v>1.9675925925925926E-4</v>
      </c>
      <c r="C79" s="275">
        <f t="shared" si="49"/>
        <v>4</v>
      </c>
      <c r="D79" s="353">
        <f t="shared" ref="D79:G79" si="53">SUM(D76:D78)</f>
        <v>1.9675925925925926E-4</v>
      </c>
      <c r="E79" s="353">
        <f t="shared" si="53"/>
        <v>1.9675925925925926E-4</v>
      </c>
      <c r="F79" s="353">
        <f t="shared" si="53"/>
        <v>1.9675925925925929E-4</v>
      </c>
      <c r="G79" s="353">
        <f t="shared" si="53"/>
        <v>1.9675925925925923E-4</v>
      </c>
    </row>
    <row r="80" spans="1:13" ht="15.75" customHeight="1" x14ac:dyDescent="0.2">
      <c r="A80" s="351" t="str">
        <f>OVERALL!A67</f>
        <v>MENU NAVIGATION TIME</v>
      </c>
      <c r="B80" s="352">
        <f t="shared" si="48"/>
        <v>1.7650462962962965E-4</v>
      </c>
      <c r="C80" s="275">
        <f t="shared" si="49"/>
        <v>4</v>
      </c>
      <c r="D80" s="353">
        <f t="shared" ref="D80:G80" si="54">(D66-D65)+(D68-D67)</f>
        <v>1.851851851851852E-4</v>
      </c>
      <c r="E80" s="353">
        <f t="shared" si="54"/>
        <v>1.851851851851852E-4</v>
      </c>
      <c r="F80" s="353">
        <f t="shared" si="54"/>
        <v>1.6203703703703706E-4</v>
      </c>
      <c r="G80" s="353">
        <f t="shared" si="54"/>
        <v>1.7361111111111112E-4</v>
      </c>
    </row>
    <row r="81" spans="1:7" ht="15.75" customHeight="1" x14ac:dyDescent="0.2">
      <c r="A81" s="351" t="str">
        <f>OVERALL!A68</f>
        <v>TOTAL MENU TIME</v>
      </c>
      <c r="B81" s="352">
        <f t="shared" si="48"/>
        <v>3.7326388888888891E-4</v>
      </c>
      <c r="C81" s="275">
        <f t="shared" si="49"/>
        <v>4</v>
      </c>
      <c r="D81" s="353">
        <f t="shared" ref="D81:G81" si="55">SUM(D79:D80)</f>
        <v>3.8194444444444446E-4</v>
      </c>
      <c r="E81" s="353">
        <f t="shared" si="55"/>
        <v>3.8194444444444446E-4</v>
      </c>
      <c r="F81" s="353">
        <f t="shared" si="55"/>
        <v>3.5879629629629635E-4</v>
      </c>
      <c r="G81" s="353">
        <f t="shared" si="55"/>
        <v>3.7037037037037035E-4</v>
      </c>
    </row>
    <row r="82" spans="1:7" ht="15.75" customHeight="1" x14ac:dyDescent="0.2">
      <c r="A82" s="273" t="str">
        <f>OVERALL!A69</f>
        <v>WAIT TIME</v>
      </c>
      <c r="B82" s="354">
        <f t="shared" si="48"/>
        <v>2.0254629629629624E-4</v>
      </c>
      <c r="C82" s="275">
        <f t="shared" si="49"/>
        <v>4</v>
      </c>
      <c r="D82" s="354">
        <f t="shared" ref="D82:G82" si="56">IF(D70="-", "-", D70-D69)</f>
        <v>2.5462962962962955E-4</v>
      </c>
      <c r="E82" s="354">
        <f t="shared" si="56"/>
        <v>1.5046296296296297E-4</v>
      </c>
      <c r="F82" s="354">
        <f t="shared" si="56"/>
        <v>3.240740740740739E-4</v>
      </c>
      <c r="G82" s="354">
        <f t="shared" si="56"/>
        <v>8.101851851851857E-5</v>
      </c>
    </row>
    <row r="83" spans="1:7" ht="15.75" customHeight="1" x14ac:dyDescent="0.2">
      <c r="A83" s="351" t="str">
        <f>OVERALL!A70</f>
        <v>TOTAL ACCESS TIME</v>
      </c>
      <c r="B83" s="352">
        <f t="shared" si="48"/>
        <v>5.7581018518518506E-4</v>
      </c>
      <c r="C83" s="275">
        <f t="shared" si="49"/>
        <v>4</v>
      </c>
      <c r="D83" s="353">
        <f t="shared" ref="D83:G83" si="57">SUM(D81:D82)</f>
        <v>6.3657407407407402E-4</v>
      </c>
      <c r="E83" s="353">
        <f t="shared" si="57"/>
        <v>5.3240740740740744E-4</v>
      </c>
      <c r="F83" s="353">
        <f t="shared" si="57"/>
        <v>6.8287037037037025E-4</v>
      </c>
      <c r="G83" s="353">
        <f t="shared" si="57"/>
        <v>4.5138888888888892E-4</v>
      </c>
    </row>
    <row r="84" spans="1:7" ht="15.75" customHeight="1" x14ac:dyDescent="0.2"/>
    <row r="85" spans="1:7" ht="15.75" customHeight="1" x14ac:dyDescent="0.2">
      <c r="D85" s="355"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J42:M42"/>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G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BENETAS</v>
      </c>
      <c r="B2" s="94">
        <f t="array" ref="B2">IFERROR(INDEX(REPORT!$A$4:$BZ$99,MATCH($A2,REPORT!$A$4:$A$99,0),MATCH(B$1,REPORT!$A$4:$BZ$4,0)),"")</f>
        <v>0.56874999999999998</v>
      </c>
      <c r="C2" s="94">
        <f t="array" ref="C2">IFERROR(INDEX(REPORT!$A$4:$BZ$99,MATCH($A2,REPORT!$A$4:$A$99,0),MATCH(C$1,REPORT!$A$4:$BZ$4,0)),"")</f>
        <v>1</v>
      </c>
      <c r="D2" s="94">
        <f t="array" ref="D2">IFERROR(INDEX(REPORT!$A$4:$BZ$99,MATCH($A2,REPORT!$A$4:$A$99,0),MATCH(D$1,REPORT!$A$4:$BZ$4,0)),"")</f>
        <v>1</v>
      </c>
      <c r="E2" s="94">
        <f t="array" ref="E2">IFERROR(INDEX(REPORT!$A$4:$BZ$99,MATCH($A2,REPORT!$A$4:$A$99,0),MATCH(E$1,REPORT!$A$4:$BZ$4,0)),"")</f>
        <v>1</v>
      </c>
      <c r="F2" s="94">
        <f t="array" ref="F2">IFERROR(INDEX(REPORT!$A$4:$BZ$99,MATCH($A2,REPORT!$A$4:$A$99,0),MATCH(F$1,REPORT!$A$4:$BZ$4,0)),"")</f>
        <v>1</v>
      </c>
      <c r="G2" s="94">
        <f t="array" ref="G2">IFERROR(INDEX(REPORT!$A$4:$BZ$99,MATCH($A2,REPORT!$A$4:$A$99,0),MATCH(G$1,REPORT!$A$4:$BZ$4,0)),"")</f>
        <v>0.66666666666666663</v>
      </c>
      <c r="H2" s="94">
        <f t="array" ref="H2">IFERROR(INDEX(REPORT!$A$4:$BZ$99,MATCH($A2,REPORT!$A$4:$A$99,0),MATCH(H$1,REPORT!$A$4:$BZ$4,0)),"")</f>
        <v>0</v>
      </c>
      <c r="I2" s="94">
        <f t="array" ref="I2">IFERROR(INDEX(REPORT!$A$4:$BZ$99,MATCH($A2,REPORT!$A$4:$A$99,0),MATCH(I$1,REPORT!$A$4:$BZ$4,0)),"")</f>
        <v>1</v>
      </c>
      <c r="J2" s="94">
        <f t="array" ref="J2">IFERROR(INDEX(REPORT!$A$4:$BZ$99,MATCH($A2,REPORT!$A$4:$A$99,0),MATCH(J$1,REPORT!$A$4:$BZ$4,0)),"")</f>
        <v>1</v>
      </c>
      <c r="K2" s="94">
        <f t="array" ref="K2">IFERROR(INDEX(REPORT!$A$4:$BZ$99,MATCH($A2,REPORT!$A$4:$A$99,0),MATCH(K$1,REPORT!$A$4:$BZ$4,0)),"")</f>
        <v>0</v>
      </c>
      <c r="L2" s="94">
        <f t="array" ref="L2">IFERROR(INDEX(REPORT!$A$4:$BZ$99,MATCH($A2,REPORT!$A$4:$A$99,0),MATCH(L$1,REPORT!$A$4:$BZ$4,0)),"")</f>
        <v>1</v>
      </c>
      <c r="M2" s="94" t="str">
        <f t="array" ref="M2">IFERROR(INDEX(REPORT!$A$4:$BZ$99,MATCH($A2,REPORT!$A$4:$A$99,0),MATCH(M$1,REPORT!$A$4:$BZ$4,0)),"")</f>
        <v>-</v>
      </c>
      <c r="N2" s="94">
        <f t="array" ref="N2">IFERROR(INDEX(REPORT!$A$4:$BZ$99,MATCH($A2,REPORT!$A$4:$A$99,0),MATCH(N$1,REPORT!$A$4:$BZ$4,0)),"")</f>
        <v>1</v>
      </c>
      <c r="O2" s="94">
        <f t="array" ref="O2">IFERROR(INDEX(REPORT!$A$4:$BZ$99,MATCH($A2,REPORT!$A$4:$A$99,0),MATCH(O$1,REPORT!$A$4:$BZ$4,0)),"")</f>
        <v>0.91666666666666663</v>
      </c>
      <c r="P2" s="94">
        <f t="array" ref="P2">IFERROR(INDEX(REPORT!$A$4:$BZ$99,MATCH($A2,REPORT!$A$4:$A$99,0),MATCH(P$1,REPORT!$A$4:$BZ$4,0)),"")</f>
        <v>1</v>
      </c>
      <c r="Q2" s="94">
        <f t="array" ref="Q2">IFERROR(INDEX(REPORT!$A$4:$BZ$99,MATCH($A2,REPORT!$A$4:$A$99,0),MATCH(Q$1,REPORT!$A$4:$BZ$4,0)),"")</f>
        <v>1</v>
      </c>
      <c r="R2" s="94">
        <f t="array" ref="R2">IFERROR(INDEX(REPORT!$A$4:$BZ$99,MATCH($A2,REPORT!$A$4:$A$99,0),MATCH(R$1,REPORT!$A$4:$BZ$4,0)),"")</f>
        <v>1</v>
      </c>
      <c r="S2" s="94">
        <f t="array" ref="S2">IFERROR(INDEX(REPORT!$A$4:$BZ$99,MATCH($A2,REPORT!$A$4:$A$99,0),MATCH(S$1,REPORT!$A$4:$BZ$4,0)),"")</f>
        <v>0.66666666666666663</v>
      </c>
      <c r="T2" s="94">
        <f t="array" ref="T2">IFERROR(INDEX(REPORT!$A$4:$BZ$99,MATCH($A2,REPORT!$A$4:$A$99,0),MATCH(T$1,REPORT!$A$4:$BZ$4,0)),"")</f>
        <v>1</v>
      </c>
      <c r="U2" s="94">
        <f t="array" ref="U2">IFERROR(INDEX(REPORT!$A$4:$BZ$99,MATCH($A2,REPORT!$A$4:$A$99,0),MATCH(U$1,REPORT!$A$4:$BZ$4,0)),"")</f>
        <v>1</v>
      </c>
      <c r="V2" s="94">
        <f t="array" ref="V2">IFERROR(INDEX(REPORT!$A$4:$BZ$99,MATCH($A2,REPORT!$A$4:$A$99,0),MATCH(V$1,REPORT!$A$4:$BZ$4,0)),"")</f>
        <v>1</v>
      </c>
      <c r="W2" s="94">
        <f t="array" ref="W2">IFERROR(INDEX(REPORT!$A$4:$BZ$99,MATCH($A2,REPORT!$A$4:$A$99,0),MATCH(W$1,REPORT!$A$4:$BZ$4,0)),"")</f>
        <v>1</v>
      </c>
      <c r="X2" s="94">
        <f t="array" ref="X2">IFERROR(INDEX(REPORT!$A$4:$BZ$99,MATCH($A2,REPORT!$A$4:$A$99,0),MATCH(X$1,REPORT!$A$4:$BZ$4,0)),"")</f>
        <v>1</v>
      </c>
      <c r="Y2" s="94">
        <f t="array" ref="Y2">IFERROR(INDEX(REPORT!$A$4:$BZ$99,MATCH($A2,REPORT!$A$4:$A$99,0),MATCH(Y$1,REPORT!$A$4:$BZ$4,0)),"")</f>
        <v>1</v>
      </c>
      <c r="Z2" s="94">
        <f t="array" ref="Z2">IFERROR(INDEX(REPORT!$A$4:$BZ$99,MATCH($A2,REPORT!$A$4:$A$99,0),MATCH(Z$1,REPORT!$A$4:$BZ$4,0)),"")</f>
        <v>0.79166666666666674</v>
      </c>
      <c r="AA2" s="94">
        <f t="array" ref="AA2">IFERROR(INDEX(REPORT!$A$4:$BZ$99,MATCH($A2,REPORT!$A$4:$A$99,0),MATCH(AA$1,REPORT!$A$4:$BZ$4,0)),"")</f>
        <v>0.33333333333333331</v>
      </c>
      <c r="AB2" s="94">
        <f t="array" ref="AB2">IFERROR(INDEX(REPORT!$A$4:$BZ$99,MATCH($A2,REPORT!$A$4:$A$99,0),MATCH(AB$1,REPORT!$A$4:$BZ$4,0)),"")</f>
        <v>1</v>
      </c>
      <c r="AC2" s="94">
        <f t="array" ref="AC2">IFERROR(INDEX(REPORT!$A$4:$BZ$99,MATCH($A2,REPORT!$A$4:$A$99,0),MATCH(AC$1,REPORT!$A$4:$BZ$4,0)),"")</f>
        <v>0.66666666666666663</v>
      </c>
      <c r="AD2" s="94">
        <f t="array" ref="AD2">IFERROR(INDEX(REPORT!$A$4:$BZ$99,MATCH($A2,REPORT!$A$4:$A$99,0),MATCH(AD$1,REPORT!$A$4:$BZ$4,0)),"")</f>
        <v>0.33333333333333331</v>
      </c>
      <c r="AE2" s="94">
        <f t="array" ref="AE2">IFERROR(INDEX(REPORT!$A$4:$BZ$99,MATCH($A2,REPORT!$A$4:$A$99,0),MATCH(AE$1,REPORT!$A$4:$BZ$4,0)),"")</f>
        <v>1</v>
      </c>
      <c r="AF2" s="94">
        <f t="array" ref="AF2">IFERROR(INDEX(REPORT!$A$4:$BZ$99,MATCH($A2,REPORT!$A$4:$A$99,0),MATCH(AF$1,REPORT!$A$4:$BZ$4,0)),"")</f>
        <v>1</v>
      </c>
      <c r="AG2" s="94">
        <f t="array" ref="AG2">IFERROR(INDEX(REPORT!$A$4:$BZ$99,MATCH($A2,REPORT!$A$4:$A$99,0),MATCH(AG$1,REPORT!$A$4:$BZ$4,0)),"")</f>
        <v>1</v>
      </c>
      <c r="AH2" s="94">
        <f t="array" ref="AH2">IFERROR(INDEX(REPORT!$A$4:$BZ$99,MATCH($A2,REPORT!$A$4:$A$99,0),MATCH(AH$1,REPORT!$A$4:$BZ$4,0)),"")</f>
        <v>1</v>
      </c>
      <c r="AI2" s="94">
        <f t="array" ref="AI2">IFERROR(INDEX(REPORT!$A$4:$BZ$99,MATCH($A2,REPORT!$A$4:$A$99,0),MATCH(AI$1,REPORT!$A$4:$BZ$4,0)),"")</f>
        <v>0</v>
      </c>
      <c r="AJ2" s="94">
        <f t="array" ref="AJ2">IFERROR(INDEX(REPORT!$A$4:$BZ$99,MATCH($A2,REPORT!$A$4:$A$99,0),MATCH(AJ$1,REPORT!$A$4:$BZ$4,0)),"")</f>
        <v>0</v>
      </c>
      <c r="AK2" s="94">
        <f t="array" ref="AK2">IFERROR(INDEX(REPORT!$A$4:$BZ$99,MATCH($A2,REPORT!$A$4:$A$99,0),MATCH(AK$1,REPORT!$A$4:$BZ$4,0)),"")</f>
        <v>0</v>
      </c>
      <c r="AL2" s="94">
        <f t="array" ref="AL2">IFERROR(INDEX(REPORT!$A$4:$BZ$99,MATCH($A2,REPORT!$A$4:$A$99,0),MATCH(AL$1,REPORT!$A$4:$BZ$4,0)),"")</f>
        <v>0</v>
      </c>
      <c r="AM2" s="94">
        <f t="array" ref="AM2">IFERROR(INDEX(REPORT!$A$4:$BZ$99,MATCH($A2,REPORT!$A$4:$A$99,0),MATCH(AM$1,REPORT!$A$4:$BZ$4,0)),"")</f>
        <v>0</v>
      </c>
      <c r="AN2" s="94">
        <f t="array" ref="AN2">IFERROR(INDEX(REPORT!$A$4:$BZ$99,MATCH($A2,REPORT!$A$4:$A$99,0),MATCH(AN$1,REPORT!$A$4:$BZ$4,0)),"")</f>
        <v>0</v>
      </c>
      <c r="AO2" s="94">
        <f t="array" ref="AO2">IFERROR(INDEX(REPORT!$A$4:$BZ$99,MATCH($A2,REPORT!$A$4:$A$99,0),MATCH(AO$1,REPORT!$A$4:$BZ$4,0)),"")</f>
        <v>0</v>
      </c>
      <c r="AP2" s="94">
        <f t="array" ref="AP2">IFERROR(INDEX(REPORT!$A$4:$BZ$99,MATCH($A2,REPORT!$A$4:$A$99,0),MATCH(AP$1,REPORT!$A$4:$BZ$4,0)),"")</f>
        <v>0</v>
      </c>
      <c r="AQ2" s="94">
        <f t="array" ref="AQ2">IFERROR(INDEX(REPORT!$A$4:$BZ$99,MATCH($A2,REPORT!$A$4:$A$99,0),MATCH(AQ$1,REPORT!$A$4:$BZ$4,0)),"")</f>
        <v>0</v>
      </c>
      <c r="AR2" s="94">
        <f t="array" ref="AR2">IFERROR(INDEX(REPORT!$A$4:$BZ$99,MATCH($A2,REPORT!$A$4:$A$99,0),MATCH(AR$1,REPORT!$A$4:$BZ$4,0)),"")</f>
        <v>0.33333333333333331</v>
      </c>
      <c r="AS2" s="94">
        <f t="array" ref="AS2">IFERROR(INDEX(REPORT!$A$4:$BZ$99,MATCH($A2,REPORT!$A$4:$A$99,0),MATCH(AS$1,REPORT!$A$4:$BZ$4,0)),"")</f>
        <v>0.66666666666666663</v>
      </c>
      <c r="AT2" s="94">
        <f t="array" ref="AT2">IFERROR(INDEX(REPORT!$A$4:$BZ$99,MATCH($A2,REPORT!$A$4:$A$99,0),MATCH(AT$1,REPORT!$A$4:$BZ$4,0)),"")</f>
        <v>1</v>
      </c>
      <c r="AU2" s="94">
        <f t="array" ref="AU2">IFERROR(INDEX(REPORT!$A$4:$BZ$99,MATCH($A2,REPORT!$A$4:$A$99,0),MATCH(AU$1,REPORT!$A$4:$BZ$4,0)),"")</f>
        <v>0</v>
      </c>
      <c r="AV2" s="94">
        <f t="array" ref="AV2">IFERROR(INDEX(REPORT!$A$4:$BZ$99,MATCH($A2,REPORT!$A$4:$A$99,0),MATCH(AV$1,REPORT!$A$4:$BZ$4,0)),"")</f>
        <v>0</v>
      </c>
      <c r="AW2" s="94">
        <f t="array" ref="AW2">IFERROR(INDEX(REPORT!$A$4:$BZ$99,MATCH($A2,REPORT!$A$4:$A$99,0),MATCH(AW$1,REPORT!$A$4:$BZ$4,0)),"")</f>
        <v>3</v>
      </c>
      <c r="AX2" s="94">
        <f t="array" ref="AX2">IFERROR(INDEX(REPORT!$A$4:$BZ$99,MATCH($A2,REPORT!$A$4:$A$99,0),MATCH(AX$1,REPORT!$A$4:$BZ$4,0)),"")</f>
        <v>0</v>
      </c>
      <c r="AY2" s="94" t="str">
        <f t="array" ref="AY2">IFERROR(INDEX(REPORT!$A$4:$BZ$99,MATCH($A2,REPORT!$A$4:$A$99,0),MATCH(AY$1,REPORT!$A$4:$BZ$4,0)),"")</f>
        <v>-</v>
      </c>
      <c r="AZ2" s="94" t="str">
        <f t="array" ref="AZ2">IFERROR(INDEX(REPORT!$A$4:$BZ$99,MATCH($A2,REPORT!$A$4:$A$99,0),MATCH(AZ$1,REPORT!$A$4:$BZ$4,0)),"")</f>
        <v>-</v>
      </c>
      <c r="BA2" s="94">
        <f t="array" ref="BA2">IFERROR(INDEX(REPORT!$A$4:$BZ$99,MATCH($A2,REPORT!$A$4:$A$99,0),MATCH(BA$1,REPORT!$A$4:$BZ$4,0)),"")</f>
        <v>2.0833333333333335E-4</v>
      </c>
      <c r="BB2" s="94">
        <f t="array" ref="BB2">IFERROR(INDEX(REPORT!$A$4:$BZ$99,MATCH($A2,REPORT!$A$4:$A$99,0),MATCH(BB$1,REPORT!$A$4:$BZ$4,0)),"")</f>
        <v>0</v>
      </c>
      <c r="BC2" s="94">
        <f t="array" ref="BC2">IFERROR(INDEX(REPORT!$A$4:$BZ$99,MATCH($A2,REPORT!$A$4:$A$99,0),MATCH(BC$1,REPORT!$A$4:$BZ$4,0)),"")</f>
        <v>1.1188271604938265E-4</v>
      </c>
      <c r="BD2" s="94">
        <f t="array" ref="BD2">IFERROR(INDEX(REPORT!$A$4:$BZ$99,MATCH($A2,REPORT!$A$4:$A$99,0),MATCH(BD$1,REPORT!$A$4:$BZ$4,0)),"")</f>
        <v>3.2021604938271603E-4</v>
      </c>
      <c r="BE2" s="94">
        <f t="array" ref="BE2">IFERROR(INDEX(REPORT!$A$4:$BZ$99,MATCH($A2,REPORT!$A$4:$A$99,0),MATCH(BE$1,REPORT!$A$4:$BZ$4,0)),"")</f>
        <v>4.1666666666666669E-4</v>
      </c>
      <c r="BF2" s="94">
        <f t="array" ref="BF2">IFERROR(INDEX(REPORT!$A$4:$BZ$99,MATCH($A2,REPORT!$A$4:$A$99,0),MATCH(BF$1,REPORT!$A$4:$BZ$4,0)),"")</f>
        <v>7.3688271604938277E-4</v>
      </c>
      <c r="BG2" s="94">
        <f t="array" ref="BG2">IFERROR(INDEX(REPORT!$A$4:$BZ$99,MATCH($A2,REPORT!$A$4:$A$99,0),MATCH(BG$1,REPORT!$A$4:$BZ$4,0)),"")</f>
        <v>1.6589506172839507E-4</v>
      </c>
      <c r="BH2" s="94">
        <f t="array" ref="BH2">IFERROR(INDEX(REPORT!$A$4:$BZ$99,MATCH($A2,REPORT!$A$4:$A$99,0),MATCH(BH$1,REPORT!$A$4:$BZ$4,0)),"")</f>
        <v>9.0277777777777784E-4</v>
      </c>
    </row>
    <row r="3" spans="1:60" ht="15.75" customHeight="1" x14ac:dyDescent="0.2">
      <c r="A3" s="95" t="str">
        <f>IF(LEN(REPORT!A6)&gt;2,REPORT!A6,"")</f>
        <v>BLUE CARE</v>
      </c>
      <c r="B3" s="94">
        <f t="array" ref="B3">IFERROR(INDEX(REPORT!$A$4:$BZ$99,MATCH($A3,REPORT!$A$4:$A$99,0),MATCH(B$1,REPORT!$A$4:$BZ$4,0)),"")</f>
        <v>0.75348214285714299</v>
      </c>
      <c r="C3" s="94">
        <f t="array" ref="C3">IFERROR(INDEX(REPORT!$A$4:$BZ$99,MATCH($A3,REPORT!$A$4:$A$99,0),MATCH(C$1,REPORT!$A$4:$BZ$4,0)),"")</f>
        <v>1</v>
      </c>
      <c r="D3" s="94">
        <f t="array" ref="D3">IFERROR(INDEX(REPORT!$A$4:$BZ$99,MATCH($A3,REPORT!$A$4:$A$99,0),MATCH(D$1,REPORT!$A$4:$BZ$4,0)),"")</f>
        <v>1</v>
      </c>
      <c r="E3" s="94">
        <f t="array" ref="E3">IFERROR(INDEX(REPORT!$A$4:$BZ$99,MATCH($A3,REPORT!$A$4:$A$99,0),MATCH(E$1,REPORT!$A$4:$BZ$4,0)),"")</f>
        <v>1</v>
      </c>
      <c r="F3" s="94">
        <f t="array" ref="F3">IFERROR(INDEX(REPORT!$A$4:$BZ$99,MATCH($A3,REPORT!$A$4:$A$99,0),MATCH(F$1,REPORT!$A$4:$BZ$4,0)),"")</f>
        <v>1</v>
      </c>
      <c r="G3" s="94">
        <f t="array" ref="G3">IFERROR(INDEX(REPORT!$A$4:$BZ$99,MATCH($A3,REPORT!$A$4:$A$99,0),MATCH(G$1,REPORT!$A$4:$BZ$4,0)),"")</f>
        <v>0.42857142857142855</v>
      </c>
      <c r="H3" s="94">
        <f t="array" ref="H3">IFERROR(INDEX(REPORT!$A$4:$BZ$99,MATCH($A3,REPORT!$A$4:$A$99,0),MATCH(H$1,REPORT!$A$4:$BZ$4,0)),"")</f>
        <v>0</v>
      </c>
      <c r="I3" s="94">
        <f t="array" ref="I3">IFERROR(INDEX(REPORT!$A$4:$BZ$99,MATCH($A3,REPORT!$A$4:$A$99,0),MATCH(I$1,REPORT!$A$4:$BZ$4,0)),"")</f>
        <v>1</v>
      </c>
      <c r="J3" s="94">
        <f t="array" ref="J3">IFERROR(INDEX(REPORT!$A$4:$BZ$99,MATCH($A3,REPORT!$A$4:$A$99,0),MATCH(J$1,REPORT!$A$4:$BZ$4,0)),"")</f>
        <v>1</v>
      </c>
      <c r="K3" s="94">
        <f t="array" ref="K3">IFERROR(INDEX(REPORT!$A$4:$BZ$99,MATCH($A3,REPORT!$A$4:$A$99,0),MATCH(K$1,REPORT!$A$4:$BZ$4,0)),"")</f>
        <v>0</v>
      </c>
      <c r="L3" s="94">
        <f t="array" ref="L3">IFERROR(INDEX(REPORT!$A$4:$BZ$99,MATCH($A3,REPORT!$A$4:$A$99,0),MATCH(L$1,REPORT!$A$4:$BZ$4,0)),"")</f>
        <v>1</v>
      </c>
      <c r="M3" s="94" t="str">
        <f t="array" ref="M3">IFERROR(INDEX(REPORT!$A$4:$BZ$99,MATCH($A3,REPORT!$A$4:$A$99,0),MATCH(M$1,REPORT!$A$4:$BZ$4,0)),"")</f>
        <v>-</v>
      </c>
      <c r="N3" s="94">
        <f t="array" ref="N3">IFERROR(INDEX(REPORT!$A$4:$BZ$99,MATCH($A3,REPORT!$A$4:$A$99,0),MATCH(N$1,REPORT!$A$4:$BZ$4,0)),"")</f>
        <v>0</v>
      </c>
      <c r="O3" s="94">
        <f t="array" ref="O3">IFERROR(INDEX(REPORT!$A$4:$BZ$99,MATCH($A3,REPORT!$A$4:$A$99,0),MATCH(O$1,REPORT!$A$4:$BZ$4,0)),"")</f>
        <v>1</v>
      </c>
      <c r="P3" s="94">
        <f t="array" ref="P3">IFERROR(INDEX(REPORT!$A$4:$BZ$99,MATCH($A3,REPORT!$A$4:$A$99,0),MATCH(P$1,REPORT!$A$4:$BZ$4,0)),"")</f>
        <v>1</v>
      </c>
      <c r="Q3" s="94">
        <f t="array" ref="Q3">IFERROR(INDEX(REPORT!$A$4:$BZ$99,MATCH($A3,REPORT!$A$4:$A$99,0),MATCH(Q$1,REPORT!$A$4:$BZ$4,0)),"")</f>
        <v>1</v>
      </c>
      <c r="R3" s="94">
        <f t="array" ref="R3">IFERROR(INDEX(REPORT!$A$4:$BZ$99,MATCH($A3,REPORT!$A$4:$A$99,0),MATCH(R$1,REPORT!$A$4:$BZ$4,0)),"")</f>
        <v>1</v>
      </c>
      <c r="S3" s="94">
        <f t="array" ref="S3">IFERROR(INDEX(REPORT!$A$4:$BZ$99,MATCH($A3,REPORT!$A$4:$A$99,0),MATCH(S$1,REPORT!$A$4:$BZ$4,0)),"")</f>
        <v>1</v>
      </c>
      <c r="T3" s="94">
        <f t="array" ref="T3">IFERROR(INDEX(REPORT!$A$4:$BZ$99,MATCH($A3,REPORT!$A$4:$A$99,0),MATCH(T$1,REPORT!$A$4:$BZ$4,0)),"")</f>
        <v>0.8</v>
      </c>
      <c r="U3" s="94">
        <f t="array" ref="U3">IFERROR(INDEX(REPORT!$A$4:$BZ$99,MATCH($A3,REPORT!$A$4:$A$99,0),MATCH(U$1,REPORT!$A$4:$BZ$4,0)),"")</f>
        <v>0</v>
      </c>
      <c r="V3" s="94">
        <f t="array" ref="V3">IFERROR(INDEX(REPORT!$A$4:$BZ$99,MATCH($A3,REPORT!$A$4:$A$99,0),MATCH(V$1,REPORT!$A$4:$BZ$4,0)),"")</f>
        <v>1</v>
      </c>
      <c r="W3" s="94">
        <f t="array" ref="W3">IFERROR(INDEX(REPORT!$A$4:$BZ$99,MATCH($A3,REPORT!$A$4:$A$99,0),MATCH(W$1,REPORT!$A$4:$BZ$4,0)),"")</f>
        <v>1</v>
      </c>
      <c r="X3" s="94">
        <f t="array" ref="X3">IFERROR(INDEX(REPORT!$A$4:$BZ$99,MATCH($A3,REPORT!$A$4:$A$99,0),MATCH(X$1,REPORT!$A$4:$BZ$4,0)),"")</f>
        <v>1</v>
      </c>
      <c r="Y3" s="94">
        <f t="array" ref="Y3">IFERROR(INDEX(REPORT!$A$4:$BZ$99,MATCH($A3,REPORT!$A$4:$A$99,0),MATCH(Y$1,REPORT!$A$4:$BZ$4,0)),"")</f>
        <v>1</v>
      </c>
      <c r="Z3" s="94">
        <f t="array" ref="Z3">IFERROR(INDEX(REPORT!$A$4:$BZ$99,MATCH($A3,REPORT!$A$4:$A$99,0),MATCH(Z$1,REPORT!$A$4:$BZ$4,0)),"")</f>
        <v>0.6875</v>
      </c>
      <c r="AA3" s="94">
        <f t="array" ref="AA3">IFERROR(INDEX(REPORT!$A$4:$BZ$99,MATCH($A3,REPORT!$A$4:$A$99,0),MATCH(AA$1,REPORT!$A$4:$BZ$4,0)),"")</f>
        <v>1</v>
      </c>
      <c r="AB3" s="94">
        <f t="array" ref="AB3">IFERROR(INDEX(REPORT!$A$4:$BZ$99,MATCH($A3,REPORT!$A$4:$A$99,0),MATCH(AB$1,REPORT!$A$4:$BZ$4,0)),"")</f>
        <v>1</v>
      </c>
      <c r="AC3" s="94">
        <f t="array" ref="AC3">IFERROR(INDEX(REPORT!$A$4:$BZ$99,MATCH($A3,REPORT!$A$4:$A$99,0),MATCH(AC$1,REPORT!$A$4:$BZ$4,0)),"")</f>
        <v>1</v>
      </c>
      <c r="AD3" s="94">
        <f t="array" ref="AD3">IFERROR(INDEX(REPORT!$A$4:$BZ$99,MATCH($A3,REPORT!$A$4:$A$99,0),MATCH(AD$1,REPORT!$A$4:$BZ$4,0)),"")</f>
        <v>0</v>
      </c>
      <c r="AE3" s="94">
        <f t="array" ref="AE3">IFERROR(INDEX(REPORT!$A$4:$BZ$99,MATCH($A3,REPORT!$A$4:$A$99,0),MATCH(AE$1,REPORT!$A$4:$BZ$4,0)),"")</f>
        <v>0.25</v>
      </c>
      <c r="AF3" s="94">
        <f t="array" ref="AF3">IFERROR(INDEX(REPORT!$A$4:$BZ$99,MATCH($A3,REPORT!$A$4:$A$99,0),MATCH(AF$1,REPORT!$A$4:$BZ$4,0)),"")</f>
        <v>0.25</v>
      </c>
      <c r="AG3" s="94">
        <f t="array" ref="AG3">IFERROR(INDEX(REPORT!$A$4:$BZ$99,MATCH($A3,REPORT!$A$4:$A$99,0),MATCH(AG$1,REPORT!$A$4:$BZ$4,0)),"")</f>
        <v>1</v>
      </c>
      <c r="AH3" s="94">
        <f t="array" ref="AH3">IFERROR(INDEX(REPORT!$A$4:$BZ$99,MATCH($A3,REPORT!$A$4:$A$99,0),MATCH(AH$1,REPORT!$A$4:$BZ$4,0)),"")</f>
        <v>1</v>
      </c>
      <c r="AI3" s="94">
        <f t="array" ref="AI3">IFERROR(INDEX(REPORT!$A$4:$BZ$99,MATCH($A3,REPORT!$A$4:$A$99,0),MATCH(AI$1,REPORT!$A$4:$BZ$4,0)),"")</f>
        <v>0</v>
      </c>
      <c r="AJ3" s="94">
        <f t="array" ref="AJ3">IFERROR(INDEX(REPORT!$A$4:$BZ$99,MATCH($A3,REPORT!$A$4:$A$99,0),MATCH(AJ$1,REPORT!$A$4:$BZ$4,0)),"")</f>
        <v>0</v>
      </c>
      <c r="AK3" s="94">
        <f t="array" ref="AK3">IFERROR(INDEX(REPORT!$A$4:$BZ$99,MATCH($A3,REPORT!$A$4:$A$99,0),MATCH(AK$1,REPORT!$A$4:$BZ$4,0)),"")</f>
        <v>0</v>
      </c>
      <c r="AL3" s="94">
        <f t="array" ref="AL3">IFERROR(INDEX(REPORT!$A$4:$BZ$99,MATCH($A3,REPORT!$A$4:$A$99,0),MATCH(AL$1,REPORT!$A$4:$BZ$4,0)),"")</f>
        <v>0</v>
      </c>
      <c r="AM3" s="94">
        <f t="array" ref="AM3">IFERROR(INDEX(REPORT!$A$4:$BZ$99,MATCH($A3,REPORT!$A$4:$A$99,0),MATCH(AM$1,REPORT!$A$4:$BZ$4,0)),"")</f>
        <v>0</v>
      </c>
      <c r="AN3" s="94">
        <f t="array" ref="AN3">IFERROR(INDEX(REPORT!$A$4:$BZ$99,MATCH($A3,REPORT!$A$4:$A$99,0),MATCH(AN$1,REPORT!$A$4:$BZ$4,0)),"")</f>
        <v>0</v>
      </c>
      <c r="AO3" s="94">
        <f t="array" ref="AO3">IFERROR(INDEX(REPORT!$A$4:$BZ$99,MATCH($A3,REPORT!$A$4:$A$99,0),MATCH(AO$1,REPORT!$A$4:$BZ$4,0)),"")</f>
        <v>0</v>
      </c>
      <c r="AP3" s="94">
        <f t="array" ref="AP3">IFERROR(INDEX(REPORT!$A$4:$BZ$99,MATCH($A3,REPORT!$A$4:$A$99,0),MATCH(AP$1,REPORT!$A$4:$BZ$4,0)),"")</f>
        <v>0</v>
      </c>
      <c r="AQ3" s="94">
        <f t="array" ref="AQ3">IFERROR(INDEX(REPORT!$A$4:$BZ$99,MATCH($A3,REPORT!$A$4:$A$99,0),MATCH(AQ$1,REPORT!$A$4:$BZ$4,0)),"")</f>
        <v>0</v>
      </c>
      <c r="AR3" s="94">
        <f t="array" ref="AR3">IFERROR(INDEX(REPORT!$A$4:$BZ$99,MATCH($A3,REPORT!$A$4:$A$99,0),MATCH(AR$1,REPORT!$A$4:$BZ$4,0)),"")</f>
        <v>0</v>
      </c>
      <c r="AS3" s="94">
        <f t="array" ref="AS3">IFERROR(INDEX(REPORT!$A$4:$BZ$99,MATCH($A3,REPORT!$A$4:$A$99,0),MATCH(AS$1,REPORT!$A$4:$BZ$4,0)),"")</f>
        <v>1</v>
      </c>
      <c r="AT3" s="94">
        <f t="array" ref="AT3">IFERROR(INDEX(REPORT!$A$4:$BZ$99,MATCH($A3,REPORT!$A$4:$A$99,0),MATCH(AT$1,REPORT!$A$4:$BZ$4,0)),"")</f>
        <v>1</v>
      </c>
      <c r="AU3" s="94">
        <f t="array" ref="AU3">IFERROR(INDEX(REPORT!$A$4:$BZ$99,MATCH($A3,REPORT!$A$4:$A$99,0),MATCH(AU$1,REPORT!$A$4:$BZ$4,0)),"")</f>
        <v>0</v>
      </c>
      <c r="AV3" s="94">
        <f t="array" ref="AV3">IFERROR(INDEX(REPORT!$A$4:$BZ$99,MATCH($A3,REPORT!$A$4:$A$99,0),MATCH(AV$1,REPORT!$A$4:$BZ$4,0)),"")</f>
        <v>0</v>
      </c>
      <c r="AW3" s="94">
        <f t="array" ref="AW3">IFERROR(INDEX(REPORT!$A$4:$BZ$99,MATCH($A3,REPORT!$A$4:$A$99,0),MATCH(AW$1,REPORT!$A$4:$BZ$4,0)),"")</f>
        <v>1</v>
      </c>
      <c r="AX3" s="94">
        <f t="array" ref="AX3">IFERROR(INDEX(REPORT!$A$4:$BZ$99,MATCH($A3,REPORT!$A$4:$A$99,0),MATCH(AX$1,REPORT!$A$4:$BZ$4,0)),"")</f>
        <v>0</v>
      </c>
      <c r="AY3" s="94">
        <f t="array" ref="AY3">IFERROR(INDEX(REPORT!$A$4:$BZ$99,MATCH($A3,REPORT!$A$4:$A$99,0),MATCH(AY$1,REPORT!$A$4:$BZ$4,0)),"")</f>
        <v>0</v>
      </c>
      <c r="AZ3" s="94">
        <f t="array" ref="AZ3">IFERROR(INDEX(REPORT!$A$4:$BZ$99,MATCH($A3,REPORT!$A$4:$A$99,0),MATCH(AZ$1,REPORT!$A$4:$BZ$4,0)),"")</f>
        <v>0</v>
      </c>
      <c r="BA3" s="94">
        <f t="array" ref="BA3">IFERROR(INDEX(REPORT!$A$4:$BZ$99,MATCH($A3,REPORT!$A$4:$A$99,0),MATCH(BA$1,REPORT!$A$4:$BZ$4,0)),"")</f>
        <v>2.199074074074074E-4</v>
      </c>
      <c r="BB3" s="94">
        <f t="array" ref="BB3">IFERROR(INDEX(REPORT!$A$4:$BZ$99,MATCH($A3,REPORT!$A$4:$A$99,0),MATCH(BB$1,REPORT!$A$4:$BZ$4,0)),"")</f>
        <v>0</v>
      </c>
      <c r="BC3" s="94">
        <f t="array" ref="BC3">IFERROR(INDEX(REPORT!$A$4:$BZ$99,MATCH($A3,REPORT!$A$4:$A$99,0),MATCH(BC$1,REPORT!$A$4:$BZ$4,0)),"")</f>
        <v>8.1018518518518516E-5</v>
      </c>
      <c r="BD3" s="94">
        <f t="array" ref="BD3">IFERROR(INDEX(REPORT!$A$4:$BZ$99,MATCH($A3,REPORT!$A$4:$A$99,0),MATCH(BD$1,REPORT!$A$4:$BZ$4,0)),"")</f>
        <v>3.0092592592592595E-4</v>
      </c>
      <c r="BE3" s="94">
        <f t="array" ref="BE3">IFERROR(INDEX(REPORT!$A$4:$BZ$99,MATCH($A3,REPORT!$A$4:$A$99,0),MATCH(BE$1,REPORT!$A$4:$BZ$4,0)),"")</f>
        <v>1.8229166666666665E-4</v>
      </c>
      <c r="BF3" s="94">
        <f t="array" ref="BF3">IFERROR(INDEX(REPORT!$A$4:$BZ$99,MATCH($A3,REPORT!$A$4:$A$99,0),MATCH(BF$1,REPORT!$A$4:$BZ$4,0)),"")</f>
        <v>4.832175925925926E-4</v>
      </c>
      <c r="BG3" s="94">
        <f t="array" ref="BG3">IFERROR(INDEX(REPORT!$A$4:$BZ$99,MATCH($A3,REPORT!$A$4:$A$99,0),MATCH(BG$1,REPORT!$A$4:$BZ$4,0)),"")</f>
        <v>2.0688657407407409E-3</v>
      </c>
      <c r="BH3" s="94">
        <f t="array" ref="BH3">IFERROR(INDEX(REPORT!$A$4:$BZ$99,MATCH($A3,REPORT!$A$4:$A$99,0),MATCH(BH$1,REPORT!$A$4:$BZ$4,0)),"")</f>
        <v>2.5520833333333333E-3</v>
      </c>
    </row>
    <row r="4" spans="1:60" ht="15.75" customHeight="1" x14ac:dyDescent="0.2">
      <c r="A4" s="95" t="str">
        <f>IF(LEN(REPORT!A7)&gt;2,REPORT!A7,"")</f>
        <v>BOLTON CLARKE</v>
      </c>
      <c r="B4" s="94">
        <f t="array" ref="B4">IFERROR(INDEX(REPORT!$A$4:$BZ$99,MATCH($A4,REPORT!$A$4:$A$99,0),MATCH(B$1,REPORT!$A$4:$BZ$4,0)),"")</f>
        <v>0.84239583333333334</v>
      </c>
      <c r="C4" s="94">
        <f t="array" ref="C4">IFERROR(INDEX(REPORT!$A$4:$BZ$99,MATCH($A4,REPORT!$A$4:$A$99,0),MATCH(C$1,REPORT!$A$4:$BZ$4,0)),"")</f>
        <v>1</v>
      </c>
      <c r="D4" s="94">
        <f t="array" ref="D4">IFERROR(INDEX(REPORT!$A$4:$BZ$99,MATCH($A4,REPORT!$A$4:$A$99,0),MATCH(D$1,REPORT!$A$4:$BZ$4,0)),"")</f>
        <v>1</v>
      </c>
      <c r="E4" s="94">
        <f t="array" ref="E4">IFERROR(INDEX(REPORT!$A$4:$BZ$99,MATCH($A4,REPORT!$A$4:$A$99,0),MATCH(E$1,REPORT!$A$4:$BZ$4,0)),"")</f>
        <v>1</v>
      </c>
      <c r="F4" s="94">
        <f t="array" ref="F4">IFERROR(INDEX(REPORT!$A$4:$BZ$99,MATCH($A4,REPORT!$A$4:$A$99,0),MATCH(F$1,REPORT!$A$4:$BZ$4,0)),"")</f>
        <v>1</v>
      </c>
      <c r="G4" s="94">
        <f t="array" ref="G4">IFERROR(INDEX(REPORT!$A$4:$BZ$99,MATCH($A4,REPORT!$A$4:$A$99,0),MATCH(G$1,REPORT!$A$4:$BZ$4,0)),"")</f>
        <v>0.70833333333333337</v>
      </c>
      <c r="H4" s="94">
        <f t="array" ref="H4">IFERROR(INDEX(REPORT!$A$4:$BZ$99,MATCH($A4,REPORT!$A$4:$A$99,0),MATCH(H$1,REPORT!$A$4:$BZ$4,0)),"")</f>
        <v>0</v>
      </c>
      <c r="I4" s="94">
        <f t="array" ref="I4">IFERROR(INDEX(REPORT!$A$4:$BZ$99,MATCH($A4,REPORT!$A$4:$A$99,0),MATCH(I$1,REPORT!$A$4:$BZ$4,0)),"")</f>
        <v>1</v>
      </c>
      <c r="J4" s="94">
        <f t="array" ref="J4">IFERROR(INDEX(REPORT!$A$4:$BZ$99,MATCH($A4,REPORT!$A$4:$A$99,0),MATCH(J$1,REPORT!$A$4:$BZ$4,0)),"")</f>
        <v>1</v>
      </c>
      <c r="K4" s="94">
        <f t="array" ref="K4">IFERROR(INDEX(REPORT!$A$4:$BZ$99,MATCH($A4,REPORT!$A$4:$A$99,0),MATCH(K$1,REPORT!$A$4:$BZ$4,0)),"")</f>
        <v>1</v>
      </c>
      <c r="L4" s="94">
        <f t="array" ref="L4">IFERROR(INDEX(REPORT!$A$4:$BZ$99,MATCH($A4,REPORT!$A$4:$A$99,0),MATCH(L$1,REPORT!$A$4:$BZ$4,0)),"")</f>
        <v>0.25</v>
      </c>
      <c r="M4" s="94" t="str">
        <f t="array" ref="M4">IFERROR(INDEX(REPORT!$A$4:$BZ$99,MATCH($A4,REPORT!$A$4:$A$99,0),MATCH(M$1,REPORT!$A$4:$BZ$4,0)),"")</f>
        <v>-</v>
      </c>
      <c r="N4" s="94">
        <f t="array" ref="N4">IFERROR(INDEX(REPORT!$A$4:$BZ$99,MATCH($A4,REPORT!$A$4:$A$99,0),MATCH(N$1,REPORT!$A$4:$BZ$4,0)),"")</f>
        <v>1</v>
      </c>
      <c r="O4" s="94">
        <f t="array" ref="O4">IFERROR(INDEX(REPORT!$A$4:$BZ$99,MATCH($A4,REPORT!$A$4:$A$99,0),MATCH(O$1,REPORT!$A$4:$BZ$4,0)),"")</f>
        <v>1</v>
      </c>
      <c r="P4" s="94">
        <f t="array" ref="P4">IFERROR(INDEX(REPORT!$A$4:$BZ$99,MATCH($A4,REPORT!$A$4:$A$99,0),MATCH(P$1,REPORT!$A$4:$BZ$4,0)),"")</f>
        <v>1</v>
      </c>
      <c r="Q4" s="94">
        <f t="array" ref="Q4">IFERROR(INDEX(REPORT!$A$4:$BZ$99,MATCH($A4,REPORT!$A$4:$A$99,0),MATCH(Q$1,REPORT!$A$4:$BZ$4,0)),"")</f>
        <v>1</v>
      </c>
      <c r="R4" s="94">
        <f t="array" ref="R4">IFERROR(INDEX(REPORT!$A$4:$BZ$99,MATCH($A4,REPORT!$A$4:$A$99,0),MATCH(R$1,REPORT!$A$4:$BZ$4,0)),"")</f>
        <v>1</v>
      </c>
      <c r="S4" s="94">
        <f t="array" ref="S4">IFERROR(INDEX(REPORT!$A$4:$BZ$99,MATCH($A4,REPORT!$A$4:$A$99,0),MATCH(S$1,REPORT!$A$4:$BZ$4,0)),"")</f>
        <v>1</v>
      </c>
      <c r="T4" s="94">
        <f t="array" ref="T4">IFERROR(INDEX(REPORT!$A$4:$BZ$99,MATCH($A4,REPORT!$A$4:$A$99,0),MATCH(T$1,REPORT!$A$4:$BZ$4,0)),"")</f>
        <v>0.8</v>
      </c>
      <c r="U4" s="94">
        <f t="array" ref="U4">IFERROR(INDEX(REPORT!$A$4:$BZ$99,MATCH($A4,REPORT!$A$4:$A$99,0),MATCH(U$1,REPORT!$A$4:$BZ$4,0)),"")</f>
        <v>1</v>
      </c>
      <c r="V4" s="94">
        <f t="array" ref="V4">IFERROR(INDEX(REPORT!$A$4:$BZ$99,MATCH($A4,REPORT!$A$4:$A$99,0),MATCH(V$1,REPORT!$A$4:$BZ$4,0)),"")</f>
        <v>0</v>
      </c>
      <c r="W4" s="94">
        <f t="array" ref="W4">IFERROR(INDEX(REPORT!$A$4:$BZ$99,MATCH($A4,REPORT!$A$4:$A$99,0),MATCH(W$1,REPORT!$A$4:$BZ$4,0)),"")</f>
        <v>1</v>
      </c>
      <c r="X4" s="94">
        <f t="array" ref="X4">IFERROR(INDEX(REPORT!$A$4:$BZ$99,MATCH($A4,REPORT!$A$4:$A$99,0),MATCH(X$1,REPORT!$A$4:$BZ$4,0)),"")</f>
        <v>1</v>
      </c>
      <c r="Y4" s="94">
        <f t="array" ref="Y4">IFERROR(INDEX(REPORT!$A$4:$BZ$99,MATCH($A4,REPORT!$A$4:$A$99,0),MATCH(Y$1,REPORT!$A$4:$BZ$4,0)),"")</f>
        <v>1</v>
      </c>
      <c r="Z4" s="94">
        <f t="array" ref="Z4">IFERROR(INDEX(REPORT!$A$4:$BZ$99,MATCH($A4,REPORT!$A$4:$A$99,0),MATCH(Z$1,REPORT!$A$4:$BZ$4,0)),"")</f>
        <v>0.78125</v>
      </c>
      <c r="AA4" s="94">
        <f t="array" ref="AA4">IFERROR(INDEX(REPORT!$A$4:$BZ$99,MATCH($A4,REPORT!$A$4:$A$99,0),MATCH(AA$1,REPORT!$A$4:$BZ$4,0)),"")</f>
        <v>1</v>
      </c>
      <c r="AB4" s="94">
        <f t="array" ref="AB4">IFERROR(INDEX(REPORT!$A$4:$BZ$99,MATCH($A4,REPORT!$A$4:$A$99,0),MATCH(AB$1,REPORT!$A$4:$BZ$4,0)),"")</f>
        <v>1</v>
      </c>
      <c r="AC4" s="94">
        <f t="array" ref="AC4">IFERROR(INDEX(REPORT!$A$4:$BZ$99,MATCH($A4,REPORT!$A$4:$A$99,0),MATCH(AC$1,REPORT!$A$4:$BZ$4,0)),"")</f>
        <v>0</v>
      </c>
      <c r="AD4" s="94">
        <f t="array" ref="AD4">IFERROR(INDEX(REPORT!$A$4:$BZ$99,MATCH($A4,REPORT!$A$4:$A$99,0),MATCH(AD$1,REPORT!$A$4:$BZ$4,0)),"")</f>
        <v>0.5</v>
      </c>
      <c r="AE4" s="94">
        <f t="array" ref="AE4">IFERROR(INDEX(REPORT!$A$4:$BZ$99,MATCH($A4,REPORT!$A$4:$A$99,0),MATCH(AE$1,REPORT!$A$4:$BZ$4,0)),"")</f>
        <v>0.75</v>
      </c>
      <c r="AF4" s="94">
        <f t="array" ref="AF4">IFERROR(INDEX(REPORT!$A$4:$BZ$99,MATCH($A4,REPORT!$A$4:$A$99,0),MATCH(AF$1,REPORT!$A$4:$BZ$4,0)),"")</f>
        <v>1</v>
      </c>
      <c r="AG4" s="94">
        <f t="array" ref="AG4">IFERROR(INDEX(REPORT!$A$4:$BZ$99,MATCH($A4,REPORT!$A$4:$A$99,0),MATCH(AG$1,REPORT!$A$4:$BZ$4,0)),"")</f>
        <v>1</v>
      </c>
      <c r="AH4" s="94">
        <f t="array" ref="AH4">IFERROR(INDEX(REPORT!$A$4:$BZ$99,MATCH($A4,REPORT!$A$4:$A$99,0),MATCH(AH$1,REPORT!$A$4:$BZ$4,0)),"")</f>
        <v>1</v>
      </c>
      <c r="AI4" s="94">
        <f t="array" ref="AI4">IFERROR(INDEX(REPORT!$A$4:$BZ$99,MATCH($A4,REPORT!$A$4:$A$99,0),MATCH(AI$1,REPORT!$A$4:$BZ$4,0)),"")</f>
        <v>0</v>
      </c>
      <c r="AJ4" s="94">
        <f t="array" ref="AJ4">IFERROR(INDEX(REPORT!$A$4:$BZ$99,MATCH($A4,REPORT!$A$4:$A$99,0),MATCH(AJ$1,REPORT!$A$4:$BZ$4,0)),"")</f>
        <v>0</v>
      </c>
      <c r="AK4" s="94">
        <f t="array" ref="AK4">IFERROR(INDEX(REPORT!$A$4:$BZ$99,MATCH($A4,REPORT!$A$4:$A$99,0),MATCH(AK$1,REPORT!$A$4:$BZ$4,0)),"")</f>
        <v>0</v>
      </c>
      <c r="AL4" s="94">
        <f t="array" ref="AL4">IFERROR(INDEX(REPORT!$A$4:$BZ$99,MATCH($A4,REPORT!$A$4:$A$99,0),MATCH(AL$1,REPORT!$A$4:$BZ$4,0)),"")</f>
        <v>0</v>
      </c>
      <c r="AM4" s="94">
        <f t="array" ref="AM4">IFERROR(INDEX(REPORT!$A$4:$BZ$99,MATCH($A4,REPORT!$A$4:$A$99,0),MATCH(AM$1,REPORT!$A$4:$BZ$4,0)),"")</f>
        <v>0</v>
      </c>
      <c r="AN4" s="94">
        <f t="array" ref="AN4">IFERROR(INDEX(REPORT!$A$4:$BZ$99,MATCH($A4,REPORT!$A$4:$A$99,0),MATCH(AN$1,REPORT!$A$4:$BZ$4,0)),"")</f>
        <v>0</v>
      </c>
      <c r="AO4" s="94">
        <f t="array" ref="AO4">IFERROR(INDEX(REPORT!$A$4:$BZ$99,MATCH($A4,REPORT!$A$4:$A$99,0),MATCH(AO$1,REPORT!$A$4:$BZ$4,0)),"")</f>
        <v>0</v>
      </c>
      <c r="AP4" s="94">
        <f t="array" ref="AP4">IFERROR(INDEX(REPORT!$A$4:$BZ$99,MATCH($A4,REPORT!$A$4:$A$99,0),MATCH(AP$1,REPORT!$A$4:$BZ$4,0)),"")</f>
        <v>0</v>
      </c>
      <c r="AQ4" s="94">
        <f t="array" ref="AQ4">IFERROR(INDEX(REPORT!$A$4:$BZ$99,MATCH($A4,REPORT!$A$4:$A$99,0),MATCH(AQ$1,REPORT!$A$4:$BZ$4,0)),"")</f>
        <v>0</v>
      </c>
      <c r="AR4" s="94">
        <f t="array" ref="AR4">IFERROR(INDEX(REPORT!$A$4:$BZ$99,MATCH($A4,REPORT!$A$4:$A$99,0),MATCH(AR$1,REPORT!$A$4:$BZ$4,0)),"")</f>
        <v>0</v>
      </c>
      <c r="AS4" s="94">
        <f t="array" ref="AS4">IFERROR(INDEX(REPORT!$A$4:$BZ$99,MATCH($A4,REPORT!$A$4:$A$99,0),MATCH(AS$1,REPORT!$A$4:$BZ$4,0)),"")</f>
        <v>1</v>
      </c>
      <c r="AT4" s="94">
        <f t="array" ref="AT4">IFERROR(INDEX(REPORT!$A$4:$BZ$99,MATCH($A4,REPORT!$A$4:$A$99,0),MATCH(AT$1,REPORT!$A$4:$BZ$4,0)),"")</f>
        <v>1</v>
      </c>
      <c r="AU4" s="94">
        <f t="array" ref="AU4">IFERROR(INDEX(REPORT!$A$4:$BZ$99,MATCH($A4,REPORT!$A$4:$A$99,0),MATCH(AU$1,REPORT!$A$4:$BZ$4,0)),"")</f>
        <v>0</v>
      </c>
      <c r="AV4" s="94">
        <f t="array" ref="AV4">IFERROR(INDEX(REPORT!$A$4:$BZ$99,MATCH($A4,REPORT!$A$4:$A$99,0),MATCH(AV$1,REPORT!$A$4:$BZ$4,0)),"")</f>
        <v>0</v>
      </c>
      <c r="AW4" s="94">
        <f t="array" ref="AW4">IFERROR(INDEX(REPORT!$A$4:$BZ$99,MATCH($A4,REPORT!$A$4:$A$99,0),MATCH(AW$1,REPORT!$A$4:$BZ$4,0)),"")</f>
        <v>1</v>
      </c>
      <c r="AX4" s="94">
        <f t="array" ref="AX4">IFERROR(INDEX(REPORT!$A$4:$BZ$99,MATCH($A4,REPORT!$A$4:$A$99,0),MATCH(AX$1,REPORT!$A$4:$BZ$4,0)),"")</f>
        <v>0</v>
      </c>
      <c r="AY4" s="94" t="str">
        <f t="array" ref="AY4">IFERROR(INDEX(REPORT!$A$4:$BZ$99,MATCH($A4,REPORT!$A$4:$A$99,0),MATCH(AY$1,REPORT!$A$4:$BZ$4,0)),"")</f>
        <v>-</v>
      </c>
      <c r="AZ4" s="94" t="str">
        <f t="array" ref="AZ4">IFERROR(INDEX(REPORT!$A$4:$BZ$99,MATCH($A4,REPORT!$A$4:$A$99,0),MATCH(AZ$1,REPORT!$A$4:$BZ$4,0)),"")</f>
        <v>-</v>
      </c>
      <c r="BA4" s="94">
        <f t="array" ref="BA4">IFERROR(INDEX(REPORT!$A$4:$BZ$99,MATCH($A4,REPORT!$A$4:$A$99,0),MATCH(BA$1,REPORT!$A$4:$BZ$4,0)),"")</f>
        <v>2.0833333333333335E-4</v>
      </c>
      <c r="BB4" s="94">
        <f t="array" ref="BB4">IFERROR(INDEX(REPORT!$A$4:$BZ$99,MATCH($A4,REPORT!$A$4:$A$99,0),MATCH(BB$1,REPORT!$A$4:$BZ$4,0)),"")</f>
        <v>0</v>
      </c>
      <c r="BC4" s="94">
        <f t="array" ref="BC4">IFERROR(INDEX(REPORT!$A$4:$BZ$99,MATCH($A4,REPORT!$A$4:$A$99,0),MATCH(BC$1,REPORT!$A$4:$BZ$4,0)),"")</f>
        <v>2.5173611111111105E-4</v>
      </c>
      <c r="BD4" s="94">
        <f t="array" ref="BD4">IFERROR(INDEX(REPORT!$A$4:$BZ$99,MATCH($A4,REPORT!$A$4:$A$99,0),MATCH(BD$1,REPORT!$A$4:$BZ$4,0)),"")</f>
        <v>4.6006944444444443E-4</v>
      </c>
      <c r="BE4" s="94">
        <f t="array" ref="BE4">IFERROR(INDEX(REPORT!$A$4:$BZ$99,MATCH($A4,REPORT!$A$4:$A$99,0),MATCH(BE$1,REPORT!$A$4:$BZ$4,0)),"")</f>
        <v>1.9965277777777776E-4</v>
      </c>
      <c r="BF4" s="94">
        <f t="array" ref="BF4">IFERROR(INDEX(REPORT!$A$4:$BZ$99,MATCH($A4,REPORT!$A$4:$A$99,0),MATCH(BF$1,REPORT!$A$4:$BZ$4,0)),"")</f>
        <v>6.5972222222222213E-4</v>
      </c>
      <c r="BG4" s="94">
        <f t="array" ref="BG4">IFERROR(INDEX(REPORT!$A$4:$BZ$99,MATCH($A4,REPORT!$A$4:$A$99,0),MATCH(BG$1,REPORT!$A$4:$BZ$4,0)),"")</f>
        <v>1.9675925925925923E-4</v>
      </c>
      <c r="BH4" s="94">
        <f t="array" ref="BH4">IFERROR(INDEX(REPORT!$A$4:$BZ$99,MATCH($A4,REPORT!$A$4:$A$99,0),MATCH(BH$1,REPORT!$A$4:$BZ$4,0)),"")</f>
        <v>8.5648148148148139E-4</v>
      </c>
    </row>
    <row r="5" spans="1:60" ht="15.75" customHeight="1" x14ac:dyDescent="0.2">
      <c r="A5" s="95" t="str">
        <f>IF(LEN(REPORT!A8)&gt;2,REPORT!A8,"")</f>
        <v>HAMMONDCARE</v>
      </c>
      <c r="B5" s="94">
        <f t="array" ref="B5">IFERROR(INDEX(REPORT!$A$4:$BZ$99,MATCH($A5,REPORT!$A$4:$A$99,0),MATCH(B$1,REPORT!$A$4:$BZ$4,0)),"")</f>
        <v>0.671875</v>
      </c>
      <c r="C5" s="94">
        <f t="array" ref="C5">IFERROR(INDEX(REPORT!$A$4:$BZ$99,MATCH($A5,REPORT!$A$4:$A$99,0),MATCH(C$1,REPORT!$A$4:$BZ$4,0)),"")</f>
        <v>1</v>
      </c>
      <c r="D5" s="94">
        <f t="array" ref="D5">IFERROR(INDEX(REPORT!$A$4:$BZ$99,MATCH($A5,REPORT!$A$4:$A$99,0),MATCH(D$1,REPORT!$A$4:$BZ$4,0)),"")</f>
        <v>1</v>
      </c>
      <c r="E5" s="94">
        <f t="array" ref="E5">IFERROR(INDEX(REPORT!$A$4:$BZ$99,MATCH($A5,REPORT!$A$4:$A$99,0),MATCH(E$1,REPORT!$A$4:$BZ$4,0)),"")</f>
        <v>1</v>
      </c>
      <c r="F5" s="94">
        <f t="array" ref="F5">IFERROR(INDEX(REPORT!$A$4:$BZ$99,MATCH($A5,REPORT!$A$4:$A$99,0),MATCH(F$1,REPORT!$A$4:$BZ$4,0)),"")</f>
        <v>1</v>
      </c>
      <c r="G5" s="94">
        <f t="array" ref="G5">IFERROR(INDEX(REPORT!$A$4:$BZ$99,MATCH($A5,REPORT!$A$4:$A$99,0),MATCH(G$1,REPORT!$A$4:$BZ$4,0)),"")</f>
        <v>0.5</v>
      </c>
      <c r="H5" s="94">
        <f t="array" ref="H5">IFERROR(INDEX(REPORT!$A$4:$BZ$99,MATCH($A5,REPORT!$A$4:$A$99,0),MATCH(H$1,REPORT!$A$4:$BZ$4,0)),"")</f>
        <v>1</v>
      </c>
      <c r="I5" s="94">
        <f t="array" ref="I5">IFERROR(INDEX(REPORT!$A$4:$BZ$99,MATCH($A5,REPORT!$A$4:$A$99,0),MATCH(I$1,REPORT!$A$4:$BZ$4,0)),"")</f>
        <v>1</v>
      </c>
      <c r="J5" s="94" t="str">
        <f t="array" ref="J5">IFERROR(INDEX(REPORT!$A$4:$BZ$99,MATCH($A5,REPORT!$A$4:$A$99,0),MATCH(J$1,REPORT!$A$4:$BZ$4,0)),"")</f>
        <v>-</v>
      </c>
      <c r="K5" s="94">
        <f t="array" ref="K5">IFERROR(INDEX(REPORT!$A$4:$BZ$99,MATCH($A5,REPORT!$A$4:$A$99,0),MATCH(K$1,REPORT!$A$4:$BZ$4,0)),"")</f>
        <v>0</v>
      </c>
      <c r="L5" s="94" t="str">
        <f t="array" ref="L5">IFERROR(INDEX(REPORT!$A$4:$BZ$99,MATCH($A5,REPORT!$A$4:$A$99,0),MATCH(L$1,REPORT!$A$4:$BZ$4,0)),"")</f>
        <v>-</v>
      </c>
      <c r="M5" s="94" t="str">
        <f t="array" ref="M5">IFERROR(INDEX(REPORT!$A$4:$BZ$99,MATCH($A5,REPORT!$A$4:$A$99,0),MATCH(M$1,REPORT!$A$4:$BZ$4,0)),"")</f>
        <v>-</v>
      </c>
      <c r="N5" s="94">
        <f t="array" ref="N5">IFERROR(INDEX(REPORT!$A$4:$BZ$99,MATCH($A5,REPORT!$A$4:$A$99,0),MATCH(N$1,REPORT!$A$4:$BZ$4,0)),"")</f>
        <v>0</v>
      </c>
      <c r="O5" s="94">
        <f t="array" ref="O5">IFERROR(INDEX(REPORT!$A$4:$BZ$99,MATCH($A5,REPORT!$A$4:$A$99,0),MATCH(O$1,REPORT!$A$4:$BZ$4,0)),"")</f>
        <v>1</v>
      </c>
      <c r="P5" s="94" t="str">
        <f t="array" ref="P5">IFERROR(INDEX(REPORT!$A$4:$BZ$99,MATCH($A5,REPORT!$A$4:$A$99,0),MATCH(P$1,REPORT!$A$4:$BZ$4,0)),"")</f>
        <v>-</v>
      </c>
      <c r="Q5" s="94" t="str">
        <f t="array" ref="Q5">IFERROR(INDEX(REPORT!$A$4:$BZ$99,MATCH($A5,REPORT!$A$4:$A$99,0),MATCH(Q$1,REPORT!$A$4:$BZ$4,0)),"")</f>
        <v>-</v>
      </c>
      <c r="R5" s="94" t="str">
        <f t="array" ref="R5">IFERROR(INDEX(REPORT!$A$4:$BZ$99,MATCH($A5,REPORT!$A$4:$A$99,0),MATCH(R$1,REPORT!$A$4:$BZ$4,0)),"")</f>
        <v>-</v>
      </c>
      <c r="S5" s="94">
        <f t="array" ref="S5">IFERROR(INDEX(REPORT!$A$4:$BZ$99,MATCH($A5,REPORT!$A$4:$A$99,0),MATCH(S$1,REPORT!$A$4:$BZ$4,0)),"")</f>
        <v>1</v>
      </c>
      <c r="T5" s="94">
        <f t="array" ref="T5">IFERROR(INDEX(REPORT!$A$4:$BZ$99,MATCH($A5,REPORT!$A$4:$A$99,0),MATCH(T$1,REPORT!$A$4:$BZ$4,0)),"")</f>
        <v>1</v>
      </c>
      <c r="U5" s="94">
        <f t="array" ref="U5">IFERROR(INDEX(REPORT!$A$4:$BZ$99,MATCH($A5,REPORT!$A$4:$A$99,0),MATCH(U$1,REPORT!$A$4:$BZ$4,0)),"")</f>
        <v>1</v>
      </c>
      <c r="V5" s="94">
        <f t="array" ref="V5">IFERROR(INDEX(REPORT!$A$4:$BZ$99,MATCH($A5,REPORT!$A$4:$A$99,0),MATCH(V$1,REPORT!$A$4:$BZ$4,0)),"")</f>
        <v>1</v>
      </c>
      <c r="W5" s="94">
        <f t="array" ref="W5">IFERROR(INDEX(REPORT!$A$4:$BZ$99,MATCH($A5,REPORT!$A$4:$A$99,0),MATCH(W$1,REPORT!$A$4:$BZ$4,0)),"")</f>
        <v>1</v>
      </c>
      <c r="X5" s="94" t="str">
        <f t="array" ref="X5">IFERROR(INDEX(REPORT!$A$4:$BZ$99,MATCH($A5,REPORT!$A$4:$A$99,0),MATCH(X$1,REPORT!$A$4:$BZ$4,0)),"")</f>
        <v>-</v>
      </c>
      <c r="Y5" s="94">
        <f t="array" ref="Y5">IFERROR(INDEX(REPORT!$A$4:$BZ$99,MATCH($A5,REPORT!$A$4:$A$99,0),MATCH(Y$1,REPORT!$A$4:$BZ$4,0)),"")</f>
        <v>1</v>
      </c>
      <c r="Z5" s="94">
        <f t="array" ref="Z5">IFERROR(INDEX(REPORT!$A$4:$BZ$99,MATCH($A5,REPORT!$A$4:$A$99,0),MATCH(Z$1,REPORT!$A$4:$BZ$4,0)),"")</f>
        <v>0.6875</v>
      </c>
      <c r="AA5" s="94">
        <f t="array" ref="AA5">IFERROR(INDEX(REPORT!$A$4:$BZ$99,MATCH($A5,REPORT!$A$4:$A$99,0),MATCH(AA$1,REPORT!$A$4:$BZ$4,0)),"")</f>
        <v>1</v>
      </c>
      <c r="AB5" s="94">
        <f t="array" ref="AB5">IFERROR(INDEX(REPORT!$A$4:$BZ$99,MATCH($A5,REPORT!$A$4:$A$99,0),MATCH(AB$1,REPORT!$A$4:$BZ$4,0)),"")</f>
        <v>1</v>
      </c>
      <c r="AC5" s="94">
        <f t="array" ref="AC5">IFERROR(INDEX(REPORT!$A$4:$BZ$99,MATCH($A5,REPORT!$A$4:$A$99,0),MATCH(AC$1,REPORT!$A$4:$BZ$4,0)),"")</f>
        <v>1</v>
      </c>
      <c r="AD5" s="94">
        <f t="array" ref="AD5">IFERROR(INDEX(REPORT!$A$4:$BZ$99,MATCH($A5,REPORT!$A$4:$A$99,0),MATCH(AD$1,REPORT!$A$4:$BZ$4,0)),"")</f>
        <v>0</v>
      </c>
      <c r="AE5" s="94">
        <f t="array" ref="AE5">IFERROR(INDEX(REPORT!$A$4:$BZ$99,MATCH($A5,REPORT!$A$4:$A$99,0),MATCH(AE$1,REPORT!$A$4:$BZ$4,0)),"")</f>
        <v>0.25</v>
      </c>
      <c r="AF5" s="94">
        <f t="array" ref="AF5">IFERROR(INDEX(REPORT!$A$4:$BZ$99,MATCH($A5,REPORT!$A$4:$A$99,0),MATCH(AF$1,REPORT!$A$4:$BZ$4,0)),"")</f>
        <v>0.75</v>
      </c>
      <c r="AG5" s="94">
        <f t="array" ref="AG5">IFERROR(INDEX(REPORT!$A$4:$BZ$99,MATCH($A5,REPORT!$A$4:$A$99,0),MATCH(AG$1,REPORT!$A$4:$BZ$4,0)),"")</f>
        <v>0.75</v>
      </c>
      <c r="AH5" s="94">
        <f t="array" ref="AH5">IFERROR(INDEX(REPORT!$A$4:$BZ$99,MATCH($A5,REPORT!$A$4:$A$99,0),MATCH(AH$1,REPORT!$A$4:$BZ$4,0)),"")</f>
        <v>0.75</v>
      </c>
      <c r="AI5" s="94">
        <f t="array" ref="AI5">IFERROR(INDEX(REPORT!$A$4:$BZ$99,MATCH($A5,REPORT!$A$4:$A$99,0),MATCH(AI$1,REPORT!$A$4:$BZ$4,0)),"")</f>
        <v>0.25</v>
      </c>
      <c r="AJ5" s="94">
        <f t="array" ref="AJ5">IFERROR(INDEX(REPORT!$A$4:$BZ$99,MATCH($A5,REPORT!$A$4:$A$99,0),MATCH(AJ$1,REPORT!$A$4:$BZ$4,0)),"")</f>
        <v>0</v>
      </c>
      <c r="AK5" s="94">
        <f t="array" ref="AK5">IFERROR(INDEX(REPORT!$A$4:$BZ$99,MATCH($A5,REPORT!$A$4:$A$99,0),MATCH(AK$1,REPORT!$A$4:$BZ$4,0)),"")</f>
        <v>0</v>
      </c>
      <c r="AL5" s="94">
        <f t="array" ref="AL5">IFERROR(INDEX(REPORT!$A$4:$BZ$99,MATCH($A5,REPORT!$A$4:$A$99,0),MATCH(AL$1,REPORT!$A$4:$BZ$4,0)),"")</f>
        <v>0</v>
      </c>
      <c r="AM5" s="94">
        <f t="array" ref="AM5">IFERROR(INDEX(REPORT!$A$4:$BZ$99,MATCH($A5,REPORT!$A$4:$A$99,0),MATCH(AM$1,REPORT!$A$4:$BZ$4,0)),"")</f>
        <v>0</v>
      </c>
      <c r="AN5" s="94">
        <f t="array" ref="AN5">IFERROR(INDEX(REPORT!$A$4:$BZ$99,MATCH($A5,REPORT!$A$4:$A$99,0),MATCH(AN$1,REPORT!$A$4:$BZ$4,0)),"")</f>
        <v>0</v>
      </c>
      <c r="AO5" s="94">
        <f t="array" ref="AO5">IFERROR(INDEX(REPORT!$A$4:$BZ$99,MATCH($A5,REPORT!$A$4:$A$99,0),MATCH(AO$1,REPORT!$A$4:$BZ$4,0)),"")</f>
        <v>0</v>
      </c>
      <c r="AP5" s="94">
        <f t="array" ref="AP5">IFERROR(INDEX(REPORT!$A$4:$BZ$99,MATCH($A5,REPORT!$A$4:$A$99,0),MATCH(AP$1,REPORT!$A$4:$BZ$4,0)),"")</f>
        <v>0</v>
      </c>
      <c r="AQ5" s="94">
        <f t="array" ref="AQ5">IFERROR(INDEX(REPORT!$A$4:$BZ$99,MATCH($A5,REPORT!$A$4:$A$99,0),MATCH(AQ$1,REPORT!$A$4:$BZ$4,0)),"")</f>
        <v>0.25</v>
      </c>
      <c r="AR5" s="94">
        <f t="array" ref="AR5">IFERROR(INDEX(REPORT!$A$4:$BZ$99,MATCH($A5,REPORT!$A$4:$A$99,0),MATCH(AR$1,REPORT!$A$4:$BZ$4,0)),"")</f>
        <v>0</v>
      </c>
      <c r="AS5" s="94">
        <f t="array" ref="AS5">IFERROR(INDEX(REPORT!$A$4:$BZ$99,MATCH($A5,REPORT!$A$4:$A$99,0),MATCH(AS$1,REPORT!$A$4:$BZ$4,0)),"")</f>
        <v>0.75</v>
      </c>
      <c r="AT5" s="94">
        <f t="array" ref="AT5">IFERROR(INDEX(REPORT!$A$4:$BZ$99,MATCH($A5,REPORT!$A$4:$A$99,0),MATCH(AT$1,REPORT!$A$4:$BZ$4,0)),"")</f>
        <v>0</v>
      </c>
      <c r="AU5" s="94">
        <f t="array" ref="AU5">IFERROR(INDEX(REPORT!$A$4:$BZ$99,MATCH($A5,REPORT!$A$4:$A$99,0),MATCH(AU$1,REPORT!$A$4:$BZ$4,0)),"")</f>
        <v>0</v>
      </c>
      <c r="AV5" s="94">
        <f t="array" ref="AV5">IFERROR(INDEX(REPORT!$A$4:$BZ$99,MATCH($A5,REPORT!$A$4:$A$99,0),MATCH(AV$1,REPORT!$A$4:$BZ$4,0)),"")</f>
        <v>0</v>
      </c>
      <c r="AW5" s="94">
        <f t="array" ref="AW5">IFERROR(INDEX(REPORT!$A$4:$BZ$99,MATCH($A5,REPORT!$A$4:$A$99,0),MATCH(AW$1,REPORT!$A$4:$BZ$4,0)),"")</f>
        <v>0</v>
      </c>
      <c r="AX5" s="94">
        <f t="array" ref="AX5">IFERROR(INDEX(REPORT!$A$4:$BZ$99,MATCH($A5,REPORT!$A$4:$A$99,0),MATCH(AX$1,REPORT!$A$4:$BZ$4,0)),"")</f>
        <v>0</v>
      </c>
      <c r="AY5" s="94">
        <f t="array" ref="AY5">IFERROR(INDEX(REPORT!$A$4:$BZ$99,MATCH($A5,REPORT!$A$4:$A$99,0),MATCH(AY$1,REPORT!$A$4:$BZ$4,0)),"")</f>
        <v>1</v>
      </c>
      <c r="AZ5" s="94">
        <f t="array" ref="AZ5">IFERROR(INDEX(REPORT!$A$4:$BZ$99,MATCH($A5,REPORT!$A$4:$A$99,0),MATCH(AZ$1,REPORT!$A$4:$BZ$4,0)),"")</f>
        <v>0</v>
      </c>
      <c r="BA5" s="94">
        <f t="array" ref="BA5">IFERROR(INDEX(REPORT!$A$4:$BZ$99,MATCH($A5,REPORT!$A$4:$A$99,0),MATCH(BA$1,REPORT!$A$4:$BZ$4,0)),"")</f>
        <v>2.5462962962962961E-4</v>
      </c>
      <c r="BB5" s="94">
        <f t="array" ref="BB5">IFERROR(INDEX(REPORT!$A$4:$BZ$99,MATCH($A5,REPORT!$A$4:$A$99,0),MATCH(BB$1,REPORT!$A$4:$BZ$4,0)),"")</f>
        <v>0</v>
      </c>
      <c r="BC5" s="94">
        <f t="array" ref="BC5">IFERROR(INDEX(REPORT!$A$4:$BZ$99,MATCH($A5,REPORT!$A$4:$A$99,0),MATCH(BC$1,REPORT!$A$4:$BZ$4,0)),"")</f>
        <v>0</v>
      </c>
      <c r="BD5" s="94">
        <f t="array" ref="BD5">IFERROR(INDEX(REPORT!$A$4:$BZ$99,MATCH($A5,REPORT!$A$4:$A$99,0),MATCH(BD$1,REPORT!$A$4:$BZ$4,0)),"")</f>
        <v>2.5462962962962961E-4</v>
      </c>
      <c r="BE5" s="94">
        <f t="array" ref="BE5">IFERROR(INDEX(REPORT!$A$4:$BZ$99,MATCH($A5,REPORT!$A$4:$A$99,0),MATCH(BE$1,REPORT!$A$4:$BZ$4,0)),"")</f>
        <v>0</v>
      </c>
      <c r="BF5" s="94">
        <f t="array" ref="BF5">IFERROR(INDEX(REPORT!$A$4:$BZ$99,MATCH($A5,REPORT!$A$4:$A$99,0),MATCH(BF$1,REPORT!$A$4:$BZ$4,0)),"")</f>
        <v>2.5462962962962961E-4</v>
      </c>
      <c r="BG5" s="94">
        <f t="array" ref="BG5">IFERROR(INDEX(REPORT!$A$4:$BZ$99,MATCH($A5,REPORT!$A$4:$A$99,0),MATCH(BG$1,REPORT!$A$4:$BZ$4,0)),"")</f>
        <v>2.1961805555555554E-3</v>
      </c>
      <c r="BH5" s="94">
        <f t="array" ref="BH5">IFERROR(INDEX(REPORT!$A$4:$BZ$99,MATCH($A5,REPORT!$A$4:$A$99,0),MATCH(BH$1,REPORT!$A$4:$BZ$4,0)),"")</f>
        <v>2.4508101851851852E-3</v>
      </c>
    </row>
    <row r="6" spans="1:60" ht="15.75" customHeight="1" x14ac:dyDescent="0.2">
      <c r="A6" s="95" t="str">
        <f>IF(LEN(REPORT!A9)&gt;2,REPORT!A9,"")</f>
        <v>SILVER CHAIN</v>
      </c>
      <c r="B6" s="94">
        <f t="array" ref="B6">IFERROR(INDEX(REPORT!$A$4:$BZ$99,MATCH($A6,REPORT!$A$4:$A$99,0),MATCH(B$1,REPORT!$A$4:$BZ$4,0)),"")</f>
        <v>0.5691964285714286</v>
      </c>
      <c r="C6" s="94">
        <f t="array" ref="C6">IFERROR(INDEX(REPORT!$A$4:$BZ$99,MATCH($A6,REPORT!$A$4:$A$99,0),MATCH(C$1,REPORT!$A$4:$BZ$4,0)),"")</f>
        <v>1</v>
      </c>
      <c r="D6" s="94">
        <f t="array" ref="D6">IFERROR(INDEX(REPORT!$A$4:$BZ$99,MATCH($A6,REPORT!$A$4:$A$99,0),MATCH(D$1,REPORT!$A$4:$BZ$4,0)),"")</f>
        <v>1</v>
      </c>
      <c r="E6" s="94">
        <f t="array" ref="E6">IFERROR(INDEX(REPORT!$A$4:$BZ$99,MATCH($A6,REPORT!$A$4:$A$99,0),MATCH(E$1,REPORT!$A$4:$BZ$4,0)),"")</f>
        <v>1</v>
      </c>
      <c r="F6" s="94">
        <f t="array" ref="F6">IFERROR(INDEX(REPORT!$A$4:$BZ$99,MATCH($A6,REPORT!$A$4:$A$99,0),MATCH(F$1,REPORT!$A$4:$BZ$4,0)),"")</f>
        <v>1</v>
      </c>
      <c r="G6" s="94">
        <f t="array" ref="G6">IFERROR(INDEX(REPORT!$A$4:$BZ$99,MATCH($A6,REPORT!$A$4:$A$99,0),MATCH(G$1,REPORT!$A$4:$BZ$4,0)),"")</f>
        <v>0.7142857142857143</v>
      </c>
      <c r="H6" s="94">
        <f t="array" ref="H6">IFERROR(INDEX(REPORT!$A$4:$BZ$99,MATCH($A6,REPORT!$A$4:$A$99,0),MATCH(H$1,REPORT!$A$4:$BZ$4,0)),"")</f>
        <v>0</v>
      </c>
      <c r="I6" s="94">
        <f t="array" ref="I6">IFERROR(INDEX(REPORT!$A$4:$BZ$99,MATCH($A6,REPORT!$A$4:$A$99,0),MATCH(I$1,REPORT!$A$4:$BZ$4,0)),"")</f>
        <v>1</v>
      </c>
      <c r="J6" s="94">
        <f t="array" ref="J6">IFERROR(INDEX(REPORT!$A$4:$BZ$99,MATCH($A6,REPORT!$A$4:$A$99,0),MATCH(J$1,REPORT!$A$4:$BZ$4,0)),"")</f>
        <v>1</v>
      </c>
      <c r="K6" s="94">
        <f t="array" ref="K6">IFERROR(INDEX(REPORT!$A$4:$BZ$99,MATCH($A6,REPORT!$A$4:$A$99,0),MATCH(K$1,REPORT!$A$4:$BZ$4,0)),"")</f>
        <v>1</v>
      </c>
      <c r="L6" s="94">
        <f t="array" ref="L6">IFERROR(INDEX(REPORT!$A$4:$BZ$99,MATCH($A6,REPORT!$A$4:$A$99,0),MATCH(L$1,REPORT!$A$4:$BZ$4,0)),"")</f>
        <v>1</v>
      </c>
      <c r="M6" s="94" t="str">
        <f t="array" ref="M6">IFERROR(INDEX(REPORT!$A$4:$BZ$99,MATCH($A6,REPORT!$A$4:$A$99,0),MATCH(M$1,REPORT!$A$4:$BZ$4,0)),"")</f>
        <v>-</v>
      </c>
      <c r="N6" s="94">
        <f t="array" ref="N6">IFERROR(INDEX(REPORT!$A$4:$BZ$99,MATCH($A6,REPORT!$A$4:$A$99,0),MATCH(N$1,REPORT!$A$4:$BZ$4,0)),"")</f>
        <v>1</v>
      </c>
      <c r="O6" s="94">
        <f t="array" ref="O6">IFERROR(INDEX(REPORT!$A$4:$BZ$99,MATCH($A6,REPORT!$A$4:$A$99,0),MATCH(O$1,REPORT!$A$4:$BZ$4,0)),"")</f>
        <v>1</v>
      </c>
      <c r="P6" s="94">
        <f t="array" ref="P6">IFERROR(INDEX(REPORT!$A$4:$BZ$99,MATCH($A6,REPORT!$A$4:$A$99,0),MATCH(P$1,REPORT!$A$4:$BZ$4,0)),"")</f>
        <v>1</v>
      </c>
      <c r="Q6" s="94">
        <f t="array" ref="Q6">IFERROR(INDEX(REPORT!$A$4:$BZ$99,MATCH($A6,REPORT!$A$4:$A$99,0),MATCH(Q$1,REPORT!$A$4:$BZ$4,0)),"")</f>
        <v>1</v>
      </c>
      <c r="R6" s="94">
        <f t="array" ref="R6">IFERROR(INDEX(REPORT!$A$4:$BZ$99,MATCH($A6,REPORT!$A$4:$A$99,0),MATCH(R$1,REPORT!$A$4:$BZ$4,0)),"")</f>
        <v>1</v>
      </c>
      <c r="S6" s="94">
        <f t="array" ref="S6">IFERROR(INDEX(REPORT!$A$4:$BZ$99,MATCH($A6,REPORT!$A$4:$A$99,0),MATCH(S$1,REPORT!$A$4:$BZ$4,0)),"")</f>
        <v>1</v>
      </c>
      <c r="T6" s="94">
        <f t="array" ref="T6">IFERROR(INDEX(REPORT!$A$4:$BZ$99,MATCH($A6,REPORT!$A$4:$A$99,0),MATCH(T$1,REPORT!$A$4:$BZ$4,0)),"")</f>
        <v>1</v>
      </c>
      <c r="U6" s="94">
        <f t="array" ref="U6">IFERROR(INDEX(REPORT!$A$4:$BZ$99,MATCH($A6,REPORT!$A$4:$A$99,0),MATCH(U$1,REPORT!$A$4:$BZ$4,0)),"")</f>
        <v>1</v>
      </c>
      <c r="V6" s="94">
        <f t="array" ref="V6">IFERROR(INDEX(REPORT!$A$4:$BZ$99,MATCH($A6,REPORT!$A$4:$A$99,0),MATCH(V$1,REPORT!$A$4:$BZ$4,0)),"")</f>
        <v>1</v>
      </c>
      <c r="W6" s="94">
        <f t="array" ref="W6">IFERROR(INDEX(REPORT!$A$4:$BZ$99,MATCH($A6,REPORT!$A$4:$A$99,0),MATCH(W$1,REPORT!$A$4:$BZ$4,0)),"")</f>
        <v>1</v>
      </c>
      <c r="X6" s="94">
        <f t="array" ref="X6">IFERROR(INDEX(REPORT!$A$4:$BZ$99,MATCH($A6,REPORT!$A$4:$A$99,0),MATCH(X$1,REPORT!$A$4:$BZ$4,0)),"")</f>
        <v>1</v>
      </c>
      <c r="Y6" s="94">
        <f t="array" ref="Y6">IFERROR(INDEX(REPORT!$A$4:$BZ$99,MATCH($A6,REPORT!$A$4:$A$99,0),MATCH(Y$1,REPORT!$A$4:$BZ$4,0)),"")</f>
        <v>1</v>
      </c>
      <c r="Z6" s="94">
        <f t="array" ref="Z6">IFERROR(INDEX(REPORT!$A$4:$BZ$99,MATCH($A6,REPORT!$A$4:$A$99,0),MATCH(Z$1,REPORT!$A$4:$BZ$4,0)),"")</f>
        <v>0.5625</v>
      </c>
      <c r="AA6" s="94">
        <f t="array" ref="AA6">IFERROR(INDEX(REPORT!$A$4:$BZ$99,MATCH($A6,REPORT!$A$4:$A$99,0),MATCH(AA$1,REPORT!$A$4:$BZ$4,0)),"")</f>
        <v>0.75</v>
      </c>
      <c r="AB6" s="94">
        <f t="array" ref="AB6">IFERROR(INDEX(REPORT!$A$4:$BZ$99,MATCH($A6,REPORT!$A$4:$A$99,0),MATCH(AB$1,REPORT!$A$4:$BZ$4,0)),"")</f>
        <v>1</v>
      </c>
      <c r="AC6" s="94">
        <f t="array" ref="AC6">IFERROR(INDEX(REPORT!$A$4:$BZ$99,MATCH($A6,REPORT!$A$4:$A$99,0),MATCH(AC$1,REPORT!$A$4:$BZ$4,0)),"")</f>
        <v>1</v>
      </c>
      <c r="AD6" s="94">
        <f t="array" ref="AD6">IFERROR(INDEX(REPORT!$A$4:$BZ$99,MATCH($A6,REPORT!$A$4:$A$99,0),MATCH(AD$1,REPORT!$A$4:$BZ$4,0)),"")</f>
        <v>0</v>
      </c>
      <c r="AE6" s="94">
        <f t="array" ref="AE6">IFERROR(INDEX(REPORT!$A$4:$BZ$99,MATCH($A6,REPORT!$A$4:$A$99,0),MATCH(AE$1,REPORT!$A$4:$BZ$4,0)),"")</f>
        <v>0</v>
      </c>
      <c r="AF6" s="94">
        <f t="array" ref="AF6">IFERROR(INDEX(REPORT!$A$4:$BZ$99,MATCH($A6,REPORT!$A$4:$A$99,0),MATCH(AF$1,REPORT!$A$4:$BZ$4,0)),"")</f>
        <v>0</v>
      </c>
      <c r="AG6" s="94">
        <f t="array" ref="AG6">IFERROR(INDEX(REPORT!$A$4:$BZ$99,MATCH($A6,REPORT!$A$4:$A$99,0),MATCH(AG$1,REPORT!$A$4:$BZ$4,0)),"")</f>
        <v>0.75</v>
      </c>
      <c r="AH6" s="94">
        <f t="array" ref="AH6">IFERROR(INDEX(REPORT!$A$4:$BZ$99,MATCH($A6,REPORT!$A$4:$A$99,0),MATCH(AH$1,REPORT!$A$4:$BZ$4,0)),"")</f>
        <v>1</v>
      </c>
      <c r="AI6" s="94">
        <f t="array" ref="AI6">IFERROR(INDEX(REPORT!$A$4:$BZ$99,MATCH($A6,REPORT!$A$4:$A$99,0),MATCH(AI$1,REPORT!$A$4:$BZ$4,0)),"")</f>
        <v>0.5</v>
      </c>
      <c r="AJ6" s="94">
        <f t="array" ref="AJ6">IFERROR(INDEX(REPORT!$A$4:$BZ$99,MATCH($A6,REPORT!$A$4:$A$99,0),MATCH(AJ$1,REPORT!$A$4:$BZ$4,0)),"")</f>
        <v>0</v>
      </c>
      <c r="AK6" s="94">
        <f t="array" ref="AK6">IFERROR(INDEX(REPORT!$A$4:$BZ$99,MATCH($A6,REPORT!$A$4:$A$99,0),MATCH(AK$1,REPORT!$A$4:$BZ$4,0)),"")</f>
        <v>0</v>
      </c>
      <c r="AL6" s="94">
        <f t="array" ref="AL6">IFERROR(INDEX(REPORT!$A$4:$BZ$99,MATCH($A6,REPORT!$A$4:$A$99,0),MATCH(AL$1,REPORT!$A$4:$BZ$4,0)),"")</f>
        <v>0</v>
      </c>
      <c r="AM6" s="94">
        <f t="array" ref="AM6">IFERROR(INDEX(REPORT!$A$4:$BZ$99,MATCH($A6,REPORT!$A$4:$A$99,0),MATCH(AM$1,REPORT!$A$4:$BZ$4,0)),"")</f>
        <v>0</v>
      </c>
      <c r="AN6" s="94">
        <f t="array" ref="AN6">IFERROR(INDEX(REPORT!$A$4:$BZ$99,MATCH($A6,REPORT!$A$4:$A$99,0),MATCH(AN$1,REPORT!$A$4:$BZ$4,0)),"")</f>
        <v>0</v>
      </c>
      <c r="AO6" s="94">
        <f t="array" ref="AO6">IFERROR(INDEX(REPORT!$A$4:$BZ$99,MATCH($A6,REPORT!$A$4:$A$99,0),MATCH(AO$1,REPORT!$A$4:$BZ$4,0)),"")</f>
        <v>0</v>
      </c>
      <c r="AP6" s="94">
        <f t="array" ref="AP6">IFERROR(INDEX(REPORT!$A$4:$BZ$99,MATCH($A6,REPORT!$A$4:$A$99,0),MATCH(AP$1,REPORT!$A$4:$BZ$4,0)),"")</f>
        <v>0</v>
      </c>
      <c r="AQ6" s="94">
        <f t="array" ref="AQ6">IFERROR(INDEX(REPORT!$A$4:$BZ$99,MATCH($A6,REPORT!$A$4:$A$99,0),MATCH(AQ$1,REPORT!$A$4:$BZ$4,0)),"")</f>
        <v>0.5</v>
      </c>
      <c r="AR6" s="94">
        <f t="array" ref="AR6">IFERROR(INDEX(REPORT!$A$4:$BZ$99,MATCH($A6,REPORT!$A$4:$A$99,0),MATCH(AR$1,REPORT!$A$4:$BZ$4,0)),"")</f>
        <v>0</v>
      </c>
      <c r="AS6" s="94">
        <f t="array" ref="AS6">IFERROR(INDEX(REPORT!$A$4:$BZ$99,MATCH($A6,REPORT!$A$4:$A$99,0),MATCH(AS$1,REPORT!$A$4:$BZ$4,0)),"")</f>
        <v>0.5</v>
      </c>
      <c r="AT6" s="94">
        <f t="array" ref="AT6">IFERROR(INDEX(REPORT!$A$4:$BZ$99,MATCH($A6,REPORT!$A$4:$A$99,0),MATCH(AT$1,REPORT!$A$4:$BZ$4,0)),"")</f>
        <v>1</v>
      </c>
      <c r="AU6" s="94">
        <f t="array" ref="AU6">IFERROR(INDEX(REPORT!$A$4:$BZ$99,MATCH($A6,REPORT!$A$4:$A$99,0),MATCH(AU$1,REPORT!$A$4:$BZ$4,0)),"")</f>
        <v>0</v>
      </c>
      <c r="AV6" s="94">
        <f t="array" ref="AV6">IFERROR(INDEX(REPORT!$A$4:$BZ$99,MATCH($A6,REPORT!$A$4:$A$99,0),MATCH(AV$1,REPORT!$A$4:$BZ$4,0)),"")</f>
        <v>0</v>
      </c>
      <c r="AW6" s="94">
        <f t="array" ref="AW6">IFERROR(INDEX(REPORT!$A$4:$BZ$99,MATCH($A6,REPORT!$A$4:$A$99,0),MATCH(AW$1,REPORT!$A$4:$BZ$4,0)),"")</f>
        <v>1</v>
      </c>
      <c r="AX6" s="94">
        <f t="array" ref="AX6">IFERROR(INDEX(REPORT!$A$4:$BZ$99,MATCH($A6,REPORT!$A$4:$A$99,0),MATCH(AX$1,REPORT!$A$4:$BZ$4,0)),"")</f>
        <v>0</v>
      </c>
      <c r="AY6" s="94">
        <f t="array" ref="AY6">IFERROR(INDEX(REPORT!$A$4:$BZ$99,MATCH($A6,REPORT!$A$4:$A$99,0),MATCH(AY$1,REPORT!$A$4:$BZ$4,0)),"")</f>
        <v>0</v>
      </c>
      <c r="AZ6" s="94">
        <f t="array" ref="AZ6">IFERROR(INDEX(REPORT!$A$4:$BZ$99,MATCH($A6,REPORT!$A$4:$A$99,0),MATCH(AZ$1,REPORT!$A$4:$BZ$4,0)),"")</f>
        <v>0</v>
      </c>
      <c r="BA6" s="94">
        <f t="array" ref="BA6">IFERROR(INDEX(REPORT!$A$4:$BZ$99,MATCH($A6,REPORT!$A$4:$A$99,0),MATCH(BA$1,REPORT!$A$4:$BZ$4,0)),"")</f>
        <v>1.273148148148148E-4</v>
      </c>
      <c r="BB6" s="94">
        <f t="array" ref="BB6">IFERROR(INDEX(REPORT!$A$4:$BZ$99,MATCH($A6,REPORT!$A$4:$A$99,0),MATCH(BB$1,REPORT!$A$4:$BZ$4,0)),"")</f>
        <v>0</v>
      </c>
      <c r="BC6" s="94">
        <f t="array" ref="BC6">IFERROR(INDEX(REPORT!$A$4:$BZ$99,MATCH($A6,REPORT!$A$4:$A$99,0),MATCH(BC$1,REPORT!$A$4:$BZ$4,0)),"")</f>
        <v>1.6203703703703703E-4</v>
      </c>
      <c r="BD6" s="94">
        <f t="array" ref="BD6">IFERROR(INDEX(REPORT!$A$4:$BZ$99,MATCH($A6,REPORT!$A$4:$A$99,0),MATCH(BD$1,REPORT!$A$4:$BZ$4,0)),"")</f>
        <v>2.8935185185185184E-4</v>
      </c>
      <c r="BE6" s="94">
        <f t="array" ref="BE6">IFERROR(INDEX(REPORT!$A$4:$BZ$99,MATCH($A6,REPORT!$A$4:$A$99,0),MATCH(BE$1,REPORT!$A$4:$BZ$4,0)),"")</f>
        <v>3.0960648148148151E-4</v>
      </c>
      <c r="BF6" s="94">
        <f t="array" ref="BF6">IFERROR(INDEX(REPORT!$A$4:$BZ$99,MATCH($A6,REPORT!$A$4:$A$99,0),MATCH(BF$1,REPORT!$A$4:$BZ$4,0)),"")</f>
        <v>5.9895833333333329E-4</v>
      </c>
      <c r="BG6" s="94">
        <f t="array" ref="BG6">IFERROR(INDEX(REPORT!$A$4:$BZ$99,MATCH($A6,REPORT!$A$4:$A$99,0),MATCH(BG$1,REPORT!$A$4:$BZ$4,0)),"")</f>
        <v>2.5925925925925925E-3</v>
      </c>
      <c r="BH6" s="94">
        <f t="array" ref="BH6">IFERROR(INDEX(REPORT!$A$4:$BZ$99,MATCH($A6,REPORT!$A$4:$A$99,0),MATCH(BH$1,REPORT!$A$4:$BZ$4,0)),"")</f>
        <v>3.1915509259259262E-3</v>
      </c>
    </row>
    <row r="7" spans="1:60" ht="15.75" customHeight="1" x14ac:dyDescent="0.2">
      <c r="A7" s="95" t="str">
        <f>IF(LEN(REPORT!A10)&gt;2,REPORT!A10,"")</f>
        <v>UNITING AGE WELL</v>
      </c>
      <c r="B7" s="94">
        <f t="array" ref="B7">IFERROR(INDEX(REPORT!$A$4:$BZ$99,MATCH($A7,REPORT!$A$4:$A$99,0),MATCH(B$1,REPORT!$A$4:$BZ$4,0)),"")</f>
        <v>0.94270833333333337</v>
      </c>
      <c r="C7" s="94">
        <f t="array" ref="C7">IFERROR(INDEX(REPORT!$A$4:$BZ$99,MATCH($A7,REPORT!$A$4:$A$99,0),MATCH(C$1,REPORT!$A$4:$BZ$4,0)),"")</f>
        <v>1</v>
      </c>
      <c r="D7" s="94">
        <f t="array" ref="D7">IFERROR(INDEX(REPORT!$A$4:$BZ$99,MATCH($A7,REPORT!$A$4:$A$99,0),MATCH(D$1,REPORT!$A$4:$BZ$4,0)),"")</f>
        <v>1</v>
      </c>
      <c r="E7" s="94">
        <f t="array" ref="E7">IFERROR(INDEX(REPORT!$A$4:$BZ$99,MATCH($A7,REPORT!$A$4:$A$99,0),MATCH(E$1,REPORT!$A$4:$BZ$4,0)),"")</f>
        <v>1</v>
      </c>
      <c r="F7" s="94">
        <f t="array" ref="F7">IFERROR(INDEX(REPORT!$A$4:$BZ$99,MATCH($A7,REPORT!$A$4:$A$99,0),MATCH(F$1,REPORT!$A$4:$BZ$4,0)),"")</f>
        <v>1</v>
      </c>
      <c r="G7" s="94">
        <f t="array" ref="G7">IFERROR(INDEX(REPORT!$A$4:$BZ$99,MATCH($A7,REPORT!$A$4:$A$99,0),MATCH(G$1,REPORT!$A$4:$BZ$4,0)),"")</f>
        <v>0.83333333333333337</v>
      </c>
      <c r="H7" s="94">
        <f t="array" ref="H7">IFERROR(INDEX(REPORT!$A$4:$BZ$99,MATCH($A7,REPORT!$A$4:$A$99,0),MATCH(H$1,REPORT!$A$4:$BZ$4,0)),"")</f>
        <v>0</v>
      </c>
      <c r="I7" s="94">
        <f t="array" ref="I7">IFERROR(INDEX(REPORT!$A$4:$BZ$99,MATCH($A7,REPORT!$A$4:$A$99,0),MATCH(I$1,REPORT!$A$4:$BZ$4,0)),"")</f>
        <v>1</v>
      </c>
      <c r="J7" s="94">
        <f t="array" ref="J7">IFERROR(INDEX(REPORT!$A$4:$BZ$99,MATCH($A7,REPORT!$A$4:$A$99,0),MATCH(J$1,REPORT!$A$4:$BZ$4,0)),"")</f>
        <v>1</v>
      </c>
      <c r="K7" s="94">
        <f t="array" ref="K7">IFERROR(INDEX(REPORT!$A$4:$BZ$99,MATCH($A7,REPORT!$A$4:$A$99,0),MATCH(K$1,REPORT!$A$4:$BZ$4,0)),"")</f>
        <v>1</v>
      </c>
      <c r="L7" s="94">
        <f t="array" ref="L7">IFERROR(INDEX(REPORT!$A$4:$BZ$99,MATCH($A7,REPORT!$A$4:$A$99,0),MATCH(L$1,REPORT!$A$4:$BZ$4,0)),"")</f>
        <v>1</v>
      </c>
      <c r="M7" s="94" t="str">
        <f t="array" ref="M7">IFERROR(INDEX(REPORT!$A$4:$BZ$99,MATCH($A7,REPORT!$A$4:$A$99,0),MATCH(M$1,REPORT!$A$4:$BZ$4,0)),"")</f>
        <v>-</v>
      </c>
      <c r="N7" s="94">
        <f t="array" ref="N7">IFERROR(INDEX(REPORT!$A$4:$BZ$99,MATCH($A7,REPORT!$A$4:$A$99,0),MATCH(N$1,REPORT!$A$4:$BZ$4,0)),"")</f>
        <v>1</v>
      </c>
      <c r="O7" s="94">
        <f t="array" ref="O7">IFERROR(INDEX(REPORT!$A$4:$BZ$99,MATCH($A7,REPORT!$A$4:$A$99,0),MATCH(O$1,REPORT!$A$4:$BZ$4,0)),"")</f>
        <v>1</v>
      </c>
      <c r="P7" s="94">
        <f t="array" ref="P7">IFERROR(INDEX(REPORT!$A$4:$BZ$99,MATCH($A7,REPORT!$A$4:$A$99,0),MATCH(P$1,REPORT!$A$4:$BZ$4,0)),"")</f>
        <v>1</v>
      </c>
      <c r="Q7" s="94">
        <f t="array" ref="Q7">IFERROR(INDEX(REPORT!$A$4:$BZ$99,MATCH($A7,REPORT!$A$4:$A$99,0),MATCH(Q$1,REPORT!$A$4:$BZ$4,0)),"")</f>
        <v>1</v>
      </c>
      <c r="R7" s="94">
        <f t="array" ref="R7">IFERROR(INDEX(REPORT!$A$4:$BZ$99,MATCH($A7,REPORT!$A$4:$A$99,0),MATCH(R$1,REPORT!$A$4:$BZ$4,0)),"")</f>
        <v>1</v>
      </c>
      <c r="S7" s="94">
        <f t="array" ref="S7">IFERROR(INDEX(REPORT!$A$4:$BZ$99,MATCH($A7,REPORT!$A$4:$A$99,0),MATCH(S$1,REPORT!$A$4:$BZ$4,0)),"")</f>
        <v>1</v>
      </c>
      <c r="T7" s="94">
        <f t="array" ref="T7">IFERROR(INDEX(REPORT!$A$4:$BZ$99,MATCH($A7,REPORT!$A$4:$A$99,0),MATCH(T$1,REPORT!$A$4:$BZ$4,0)),"")</f>
        <v>1</v>
      </c>
      <c r="U7" s="94">
        <f t="array" ref="U7">IFERROR(INDEX(REPORT!$A$4:$BZ$99,MATCH($A7,REPORT!$A$4:$A$99,0),MATCH(U$1,REPORT!$A$4:$BZ$4,0)),"")</f>
        <v>1</v>
      </c>
      <c r="V7" s="94">
        <f t="array" ref="V7">IFERROR(INDEX(REPORT!$A$4:$BZ$99,MATCH($A7,REPORT!$A$4:$A$99,0),MATCH(V$1,REPORT!$A$4:$BZ$4,0)),"")</f>
        <v>1</v>
      </c>
      <c r="W7" s="94">
        <f t="array" ref="W7">IFERROR(INDEX(REPORT!$A$4:$BZ$99,MATCH($A7,REPORT!$A$4:$A$99,0),MATCH(W$1,REPORT!$A$4:$BZ$4,0)),"")</f>
        <v>1</v>
      </c>
      <c r="X7" s="94">
        <f t="array" ref="X7">IFERROR(INDEX(REPORT!$A$4:$BZ$99,MATCH($A7,REPORT!$A$4:$A$99,0),MATCH(X$1,REPORT!$A$4:$BZ$4,0)),"")</f>
        <v>1</v>
      </c>
      <c r="Y7" s="94">
        <f t="array" ref="Y7">IFERROR(INDEX(REPORT!$A$4:$BZ$99,MATCH($A7,REPORT!$A$4:$A$99,0),MATCH(Y$1,REPORT!$A$4:$BZ$4,0)),"")</f>
        <v>1</v>
      </c>
      <c r="Z7" s="94">
        <f t="array" ref="Z7">IFERROR(INDEX(REPORT!$A$4:$BZ$99,MATCH($A7,REPORT!$A$4:$A$99,0),MATCH(Z$1,REPORT!$A$4:$BZ$4,0)),"")</f>
        <v>0.9375</v>
      </c>
      <c r="AA7" s="94">
        <f t="array" ref="AA7">IFERROR(INDEX(REPORT!$A$4:$BZ$99,MATCH($A7,REPORT!$A$4:$A$99,0),MATCH(AA$1,REPORT!$A$4:$BZ$4,0)),"")</f>
        <v>1</v>
      </c>
      <c r="AB7" s="94">
        <f t="array" ref="AB7">IFERROR(INDEX(REPORT!$A$4:$BZ$99,MATCH($A7,REPORT!$A$4:$A$99,0),MATCH(AB$1,REPORT!$A$4:$BZ$4,0)),"")</f>
        <v>1</v>
      </c>
      <c r="AC7" s="94">
        <f t="array" ref="AC7">IFERROR(INDEX(REPORT!$A$4:$BZ$99,MATCH($A7,REPORT!$A$4:$A$99,0),MATCH(AC$1,REPORT!$A$4:$BZ$4,0)),"")</f>
        <v>1</v>
      </c>
      <c r="AD7" s="94">
        <f t="array" ref="AD7">IFERROR(INDEX(REPORT!$A$4:$BZ$99,MATCH($A7,REPORT!$A$4:$A$99,0),MATCH(AD$1,REPORT!$A$4:$BZ$4,0)),"")</f>
        <v>0.5</v>
      </c>
      <c r="AE7" s="94">
        <f t="array" ref="AE7">IFERROR(INDEX(REPORT!$A$4:$BZ$99,MATCH($A7,REPORT!$A$4:$A$99,0),MATCH(AE$1,REPORT!$A$4:$BZ$4,0)),"")</f>
        <v>1</v>
      </c>
      <c r="AF7" s="94">
        <f t="array" ref="AF7">IFERROR(INDEX(REPORT!$A$4:$BZ$99,MATCH($A7,REPORT!$A$4:$A$99,0),MATCH(AF$1,REPORT!$A$4:$BZ$4,0)),"")</f>
        <v>1</v>
      </c>
      <c r="AG7" s="94">
        <f t="array" ref="AG7">IFERROR(INDEX(REPORT!$A$4:$BZ$99,MATCH($A7,REPORT!$A$4:$A$99,0),MATCH(AG$1,REPORT!$A$4:$BZ$4,0)),"")</f>
        <v>1</v>
      </c>
      <c r="AH7" s="94">
        <f t="array" ref="AH7">IFERROR(INDEX(REPORT!$A$4:$BZ$99,MATCH($A7,REPORT!$A$4:$A$99,0),MATCH(AH$1,REPORT!$A$4:$BZ$4,0)),"")</f>
        <v>1</v>
      </c>
      <c r="AI7" s="94">
        <f t="array" ref="AI7">IFERROR(INDEX(REPORT!$A$4:$BZ$99,MATCH($A7,REPORT!$A$4:$A$99,0),MATCH(AI$1,REPORT!$A$4:$BZ$4,0)),"")</f>
        <v>0</v>
      </c>
      <c r="AJ7" s="94">
        <f t="array" ref="AJ7">IFERROR(INDEX(REPORT!$A$4:$BZ$99,MATCH($A7,REPORT!$A$4:$A$99,0),MATCH(AJ$1,REPORT!$A$4:$BZ$4,0)),"")</f>
        <v>0</v>
      </c>
      <c r="AK7" s="94">
        <f t="array" ref="AK7">IFERROR(INDEX(REPORT!$A$4:$BZ$99,MATCH($A7,REPORT!$A$4:$A$99,0),MATCH(AK$1,REPORT!$A$4:$BZ$4,0)),"")</f>
        <v>0</v>
      </c>
      <c r="AL7" s="94">
        <f t="array" ref="AL7">IFERROR(INDEX(REPORT!$A$4:$BZ$99,MATCH($A7,REPORT!$A$4:$A$99,0),MATCH(AL$1,REPORT!$A$4:$BZ$4,0)),"")</f>
        <v>0</v>
      </c>
      <c r="AM7" s="94">
        <f t="array" ref="AM7">IFERROR(INDEX(REPORT!$A$4:$BZ$99,MATCH($A7,REPORT!$A$4:$A$99,0),MATCH(AM$1,REPORT!$A$4:$BZ$4,0)),"")</f>
        <v>0</v>
      </c>
      <c r="AN7" s="94">
        <f t="array" ref="AN7">IFERROR(INDEX(REPORT!$A$4:$BZ$99,MATCH($A7,REPORT!$A$4:$A$99,0),MATCH(AN$1,REPORT!$A$4:$BZ$4,0)),"")</f>
        <v>0</v>
      </c>
      <c r="AO7" s="94">
        <f t="array" ref="AO7">IFERROR(INDEX(REPORT!$A$4:$BZ$99,MATCH($A7,REPORT!$A$4:$A$99,0),MATCH(AO$1,REPORT!$A$4:$BZ$4,0)),"")</f>
        <v>0</v>
      </c>
      <c r="AP7" s="94">
        <f t="array" ref="AP7">IFERROR(INDEX(REPORT!$A$4:$BZ$99,MATCH($A7,REPORT!$A$4:$A$99,0),MATCH(AP$1,REPORT!$A$4:$BZ$4,0)),"")</f>
        <v>0</v>
      </c>
      <c r="AQ7" s="94">
        <f t="array" ref="AQ7">IFERROR(INDEX(REPORT!$A$4:$BZ$99,MATCH($A7,REPORT!$A$4:$A$99,0),MATCH(AQ$1,REPORT!$A$4:$BZ$4,0)),"")</f>
        <v>0</v>
      </c>
      <c r="AR7" s="94">
        <f t="array" ref="AR7">IFERROR(INDEX(REPORT!$A$4:$BZ$99,MATCH($A7,REPORT!$A$4:$A$99,0),MATCH(AR$1,REPORT!$A$4:$BZ$4,0)),"")</f>
        <v>0</v>
      </c>
      <c r="AS7" s="94">
        <f t="array" ref="AS7">IFERROR(INDEX(REPORT!$A$4:$BZ$99,MATCH($A7,REPORT!$A$4:$A$99,0),MATCH(AS$1,REPORT!$A$4:$BZ$4,0)),"")</f>
        <v>1</v>
      </c>
      <c r="AT7" s="94">
        <f t="array" ref="AT7">IFERROR(INDEX(REPORT!$A$4:$BZ$99,MATCH($A7,REPORT!$A$4:$A$99,0),MATCH(AT$1,REPORT!$A$4:$BZ$4,0)),"")</f>
        <v>1</v>
      </c>
      <c r="AU7" s="94">
        <f t="array" ref="AU7">IFERROR(INDEX(REPORT!$A$4:$BZ$99,MATCH($A7,REPORT!$A$4:$A$99,0),MATCH(AU$1,REPORT!$A$4:$BZ$4,0)),"")</f>
        <v>0</v>
      </c>
      <c r="AV7" s="94">
        <f t="array" ref="AV7">IFERROR(INDEX(REPORT!$A$4:$BZ$99,MATCH($A7,REPORT!$A$4:$A$99,0),MATCH(AV$1,REPORT!$A$4:$BZ$4,0)),"")</f>
        <v>0</v>
      </c>
      <c r="AW7" s="94">
        <f t="array" ref="AW7">IFERROR(INDEX(REPORT!$A$4:$BZ$99,MATCH($A7,REPORT!$A$4:$A$99,0),MATCH(AW$1,REPORT!$A$4:$BZ$4,0)),"")</f>
        <v>1</v>
      </c>
      <c r="AX7" s="94">
        <f t="array" ref="AX7">IFERROR(INDEX(REPORT!$A$4:$BZ$99,MATCH($A7,REPORT!$A$4:$A$99,0),MATCH(AX$1,REPORT!$A$4:$BZ$4,0)),"")</f>
        <v>0</v>
      </c>
      <c r="AY7" s="94" t="str">
        <f t="array" ref="AY7">IFERROR(INDEX(REPORT!$A$4:$BZ$99,MATCH($A7,REPORT!$A$4:$A$99,0),MATCH(AY$1,REPORT!$A$4:$BZ$4,0)),"")</f>
        <v>-</v>
      </c>
      <c r="AZ7" s="94" t="str">
        <f t="array" ref="AZ7">IFERROR(INDEX(REPORT!$A$4:$BZ$99,MATCH($A7,REPORT!$A$4:$A$99,0),MATCH(AZ$1,REPORT!$A$4:$BZ$4,0)),"")</f>
        <v>-</v>
      </c>
      <c r="BA7" s="94">
        <f t="array" ref="BA7">IFERROR(INDEX(REPORT!$A$4:$BZ$99,MATCH($A7,REPORT!$A$4:$A$99,0),MATCH(BA$1,REPORT!$A$4:$BZ$4,0)),"")</f>
        <v>1.3888888888888889E-4</v>
      </c>
      <c r="BB7" s="94">
        <f t="array" ref="BB7">IFERROR(INDEX(REPORT!$A$4:$BZ$99,MATCH($A7,REPORT!$A$4:$A$99,0),MATCH(BB$1,REPORT!$A$4:$BZ$4,0)),"")</f>
        <v>0</v>
      </c>
      <c r="BC7" s="94">
        <f t="array" ref="BC7">IFERROR(INDEX(REPORT!$A$4:$BZ$99,MATCH($A7,REPORT!$A$4:$A$99,0),MATCH(BC$1,REPORT!$A$4:$BZ$4,0)),"")</f>
        <v>1.070601851851852E-4</v>
      </c>
      <c r="BD7" s="94">
        <f t="array" ref="BD7">IFERROR(INDEX(REPORT!$A$4:$BZ$99,MATCH($A7,REPORT!$A$4:$A$99,0),MATCH(BD$1,REPORT!$A$4:$BZ$4,0)),"")</f>
        <v>2.459490740740741E-4</v>
      </c>
      <c r="BE7" s="94">
        <f t="array" ref="BE7">IFERROR(INDEX(REPORT!$A$4:$BZ$99,MATCH($A7,REPORT!$A$4:$A$99,0),MATCH(BE$1,REPORT!$A$4:$BZ$4,0)),"")</f>
        <v>1.0706018518518516E-4</v>
      </c>
      <c r="BF7" s="94">
        <f t="array" ref="BF7">IFERROR(INDEX(REPORT!$A$4:$BZ$99,MATCH($A7,REPORT!$A$4:$A$99,0),MATCH(BF$1,REPORT!$A$4:$BZ$4,0)),"")</f>
        <v>3.5300925925925929E-4</v>
      </c>
      <c r="BG7" s="94">
        <f t="array" ref="BG7">IFERROR(INDEX(REPORT!$A$4:$BZ$99,MATCH($A7,REPORT!$A$4:$A$99,0),MATCH(BG$1,REPORT!$A$4:$BZ$4,0)),"")</f>
        <v>1.3599537037037039E-4</v>
      </c>
      <c r="BH7" s="94">
        <f t="array" ref="BH7">IFERROR(INDEX(REPORT!$A$4:$BZ$99,MATCH($A7,REPORT!$A$4:$A$99,0),MATCH(BH$1,REPORT!$A$4:$BZ$4,0)),"")</f>
        <v>4.890046296296296E-4</v>
      </c>
    </row>
    <row r="8" spans="1:60" ht="15.75" customHeight="1" x14ac:dyDescent="0.2">
      <c r="A8" s="95" t="str">
        <f>IF(LEN(REPORT!A11)&gt;2,REPORT!A11,"")</f>
        <v>UNITING NSW.ACT</v>
      </c>
      <c r="B8" s="94">
        <f t="array" ref="B8">IFERROR(INDEX(REPORT!$A$4:$BZ$99,MATCH($A8,REPORT!$A$4:$A$99,0),MATCH(B$1,REPORT!$A$4:$BZ$4,0)),"")</f>
        <v>0.93489583333333337</v>
      </c>
      <c r="C8" s="94">
        <f t="array" ref="C8">IFERROR(INDEX(REPORT!$A$4:$BZ$99,MATCH($A8,REPORT!$A$4:$A$99,0),MATCH(C$1,REPORT!$A$4:$BZ$4,0)),"")</f>
        <v>1</v>
      </c>
      <c r="D8" s="94">
        <f t="array" ref="D8">IFERROR(INDEX(REPORT!$A$4:$BZ$99,MATCH($A8,REPORT!$A$4:$A$99,0),MATCH(D$1,REPORT!$A$4:$BZ$4,0)),"")</f>
        <v>1</v>
      </c>
      <c r="E8" s="94">
        <f t="array" ref="E8">IFERROR(INDEX(REPORT!$A$4:$BZ$99,MATCH($A8,REPORT!$A$4:$A$99,0),MATCH(E$1,REPORT!$A$4:$BZ$4,0)),"")</f>
        <v>1</v>
      </c>
      <c r="F8" s="94">
        <f t="array" ref="F8">IFERROR(INDEX(REPORT!$A$4:$BZ$99,MATCH($A8,REPORT!$A$4:$A$99,0),MATCH(F$1,REPORT!$A$4:$BZ$4,0)),"")</f>
        <v>1</v>
      </c>
      <c r="G8" s="94">
        <f t="array" ref="G8">IFERROR(INDEX(REPORT!$A$4:$BZ$99,MATCH($A8,REPORT!$A$4:$A$99,0),MATCH(G$1,REPORT!$A$4:$BZ$4,0)),"")</f>
        <v>0.83333333333333337</v>
      </c>
      <c r="H8" s="94">
        <f t="array" ref="H8">IFERROR(INDEX(REPORT!$A$4:$BZ$99,MATCH($A8,REPORT!$A$4:$A$99,0),MATCH(H$1,REPORT!$A$4:$BZ$4,0)),"")</f>
        <v>0</v>
      </c>
      <c r="I8" s="94">
        <f t="array" ref="I8">IFERROR(INDEX(REPORT!$A$4:$BZ$99,MATCH($A8,REPORT!$A$4:$A$99,0),MATCH(I$1,REPORT!$A$4:$BZ$4,0)),"")</f>
        <v>1</v>
      </c>
      <c r="J8" s="94">
        <f t="array" ref="J8">IFERROR(INDEX(REPORT!$A$4:$BZ$99,MATCH($A8,REPORT!$A$4:$A$99,0),MATCH(J$1,REPORT!$A$4:$BZ$4,0)),"")</f>
        <v>1</v>
      </c>
      <c r="K8" s="94">
        <f t="array" ref="K8">IFERROR(INDEX(REPORT!$A$4:$BZ$99,MATCH($A8,REPORT!$A$4:$A$99,0),MATCH(K$1,REPORT!$A$4:$BZ$4,0)),"")</f>
        <v>1</v>
      </c>
      <c r="L8" s="94">
        <f t="array" ref="L8">IFERROR(INDEX(REPORT!$A$4:$BZ$99,MATCH($A8,REPORT!$A$4:$A$99,0),MATCH(L$1,REPORT!$A$4:$BZ$4,0)),"")</f>
        <v>1</v>
      </c>
      <c r="M8" s="94" t="str">
        <f t="array" ref="M8">IFERROR(INDEX(REPORT!$A$4:$BZ$99,MATCH($A8,REPORT!$A$4:$A$99,0),MATCH(M$1,REPORT!$A$4:$BZ$4,0)),"")</f>
        <v>-</v>
      </c>
      <c r="N8" s="94">
        <f t="array" ref="N8">IFERROR(INDEX(REPORT!$A$4:$BZ$99,MATCH($A8,REPORT!$A$4:$A$99,0),MATCH(N$1,REPORT!$A$4:$BZ$4,0)),"")</f>
        <v>1</v>
      </c>
      <c r="O8" s="94">
        <f t="array" ref="O8">IFERROR(INDEX(REPORT!$A$4:$BZ$99,MATCH($A8,REPORT!$A$4:$A$99,0),MATCH(O$1,REPORT!$A$4:$BZ$4,0)),"")</f>
        <v>1</v>
      </c>
      <c r="P8" s="94">
        <f t="array" ref="P8">IFERROR(INDEX(REPORT!$A$4:$BZ$99,MATCH($A8,REPORT!$A$4:$A$99,0),MATCH(P$1,REPORT!$A$4:$BZ$4,0)),"")</f>
        <v>1</v>
      </c>
      <c r="Q8" s="94">
        <f t="array" ref="Q8">IFERROR(INDEX(REPORT!$A$4:$BZ$99,MATCH($A8,REPORT!$A$4:$A$99,0),MATCH(Q$1,REPORT!$A$4:$BZ$4,0)),"")</f>
        <v>1</v>
      </c>
      <c r="R8" s="94">
        <f t="array" ref="R8">IFERROR(INDEX(REPORT!$A$4:$BZ$99,MATCH($A8,REPORT!$A$4:$A$99,0),MATCH(R$1,REPORT!$A$4:$BZ$4,0)),"")</f>
        <v>1</v>
      </c>
      <c r="S8" s="94">
        <f t="array" ref="S8">IFERROR(INDEX(REPORT!$A$4:$BZ$99,MATCH($A8,REPORT!$A$4:$A$99,0),MATCH(S$1,REPORT!$A$4:$BZ$4,0)),"")</f>
        <v>1</v>
      </c>
      <c r="T8" s="94">
        <f t="array" ref="T8">IFERROR(INDEX(REPORT!$A$4:$BZ$99,MATCH($A8,REPORT!$A$4:$A$99,0),MATCH(T$1,REPORT!$A$4:$BZ$4,0)),"")</f>
        <v>1</v>
      </c>
      <c r="U8" s="94">
        <f t="array" ref="U8">IFERROR(INDEX(REPORT!$A$4:$BZ$99,MATCH($A8,REPORT!$A$4:$A$99,0),MATCH(U$1,REPORT!$A$4:$BZ$4,0)),"")</f>
        <v>1</v>
      </c>
      <c r="V8" s="94">
        <f t="array" ref="V8">IFERROR(INDEX(REPORT!$A$4:$BZ$99,MATCH($A8,REPORT!$A$4:$A$99,0),MATCH(V$1,REPORT!$A$4:$BZ$4,0)),"")</f>
        <v>1</v>
      </c>
      <c r="W8" s="94">
        <f t="array" ref="W8">IFERROR(INDEX(REPORT!$A$4:$BZ$99,MATCH($A8,REPORT!$A$4:$A$99,0),MATCH(W$1,REPORT!$A$4:$BZ$4,0)),"")</f>
        <v>1</v>
      </c>
      <c r="X8" s="94">
        <f t="array" ref="X8">IFERROR(INDEX(REPORT!$A$4:$BZ$99,MATCH($A8,REPORT!$A$4:$A$99,0),MATCH(X$1,REPORT!$A$4:$BZ$4,0)),"")</f>
        <v>1</v>
      </c>
      <c r="Y8" s="94">
        <f t="array" ref="Y8">IFERROR(INDEX(REPORT!$A$4:$BZ$99,MATCH($A8,REPORT!$A$4:$A$99,0),MATCH(Y$1,REPORT!$A$4:$BZ$4,0)),"")</f>
        <v>1</v>
      </c>
      <c r="Z8" s="94">
        <f t="array" ref="Z8">IFERROR(INDEX(REPORT!$A$4:$BZ$99,MATCH($A8,REPORT!$A$4:$A$99,0),MATCH(Z$1,REPORT!$A$4:$BZ$4,0)),"")</f>
        <v>0.90625</v>
      </c>
      <c r="AA8" s="94">
        <f t="array" ref="AA8">IFERROR(INDEX(REPORT!$A$4:$BZ$99,MATCH($A8,REPORT!$A$4:$A$99,0),MATCH(AA$1,REPORT!$A$4:$BZ$4,0)),"")</f>
        <v>1</v>
      </c>
      <c r="AB8" s="94">
        <f t="array" ref="AB8">IFERROR(INDEX(REPORT!$A$4:$BZ$99,MATCH($A8,REPORT!$A$4:$A$99,0),MATCH(AB$1,REPORT!$A$4:$BZ$4,0)),"")</f>
        <v>1</v>
      </c>
      <c r="AC8" s="94">
        <f t="array" ref="AC8">IFERROR(INDEX(REPORT!$A$4:$BZ$99,MATCH($A8,REPORT!$A$4:$A$99,0),MATCH(AC$1,REPORT!$A$4:$BZ$4,0)),"")</f>
        <v>1</v>
      </c>
      <c r="AD8" s="94">
        <f t="array" ref="AD8">IFERROR(INDEX(REPORT!$A$4:$BZ$99,MATCH($A8,REPORT!$A$4:$A$99,0),MATCH(AD$1,REPORT!$A$4:$BZ$4,0)),"")</f>
        <v>0.25</v>
      </c>
      <c r="AE8" s="94">
        <f t="array" ref="AE8">IFERROR(INDEX(REPORT!$A$4:$BZ$99,MATCH($A8,REPORT!$A$4:$A$99,0),MATCH(AE$1,REPORT!$A$4:$BZ$4,0)),"")</f>
        <v>1</v>
      </c>
      <c r="AF8" s="94">
        <f t="array" ref="AF8">IFERROR(INDEX(REPORT!$A$4:$BZ$99,MATCH($A8,REPORT!$A$4:$A$99,0),MATCH(AF$1,REPORT!$A$4:$BZ$4,0)),"")</f>
        <v>1</v>
      </c>
      <c r="AG8" s="94">
        <f t="array" ref="AG8">IFERROR(INDEX(REPORT!$A$4:$BZ$99,MATCH($A8,REPORT!$A$4:$A$99,0),MATCH(AG$1,REPORT!$A$4:$BZ$4,0)),"")</f>
        <v>1</v>
      </c>
      <c r="AH8" s="94">
        <f t="array" ref="AH8">IFERROR(INDEX(REPORT!$A$4:$BZ$99,MATCH($A8,REPORT!$A$4:$A$99,0),MATCH(AH$1,REPORT!$A$4:$BZ$4,0)),"")</f>
        <v>1</v>
      </c>
      <c r="AI8" s="94">
        <f t="array" ref="AI8">IFERROR(INDEX(REPORT!$A$4:$BZ$99,MATCH($A8,REPORT!$A$4:$A$99,0),MATCH(AI$1,REPORT!$A$4:$BZ$4,0)),"")</f>
        <v>0</v>
      </c>
      <c r="AJ8" s="94">
        <f t="array" ref="AJ8">IFERROR(INDEX(REPORT!$A$4:$BZ$99,MATCH($A8,REPORT!$A$4:$A$99,0),MATCH(AJ$1,REPORT!$A$4:$BZ$4,0)),"")</f>
        <v>0</v>
      </c>
      <c r="AK8" s="94">
        <f t="array" ref="AK8">IFERROR(INDEX(REPORT!$A$4:$BZ$99,MATCH($A8,REPORT!$A$4:$A$99,0),MATCH(AK$1,REPORT!$A$4:$BZ$4,0)),"")</f>
        <v>0</v>
      </c>
      <c r="AL8" s="94">
        <f t="array" ref="AL8">IFERROR(INDEX(REPORT!$A$4:$BZ$99,MATCH($A8,REPORT!$A$4:$A$99,0),MATCH(AL$1,REPORT!$A$4:$BZ$4,0)),"")</f>
        <v>0</v>
      </c>
      <c r="AM8" s="94">
        <f t="array" ref="AM8">IFERROR(INDEX(REPORT!$A$4:$BZ$99,MATCH($A8,REPORT!$A$4:$A$99,0),MATCH(AM$1,REPORT!$A$4:$BZ$4,0)),"")</f>
        <v>0</v>
      </c>
      <c r="AN8" s="94">
        <f t="array" ref="AN8">IFERROR(INDEX(REPORT!$A$4:$BZ$99,MATCH($A8,REPORT!$A$4:$A$99,0),MATCH(AN$1,REPORT!$A$4:$BZ$4,0)),"")</f>
        <v>0</v>
      </c>
      <c r="AO8" s="94">
        <f t="array" ref="AO8">IFERROR(INDEX(REPORT!$A$4:$BZ$99,MATCH($A8,REPORT!$A$4:$A$99,0),MATCH(AO$1,REPORT!$A$4:$BZ$4,0)),"")</f>
        <v>0</v>
      </c>
      <c r="AP8" s="94">
        <f t="array" ref="AP8">IFERROR(INDEX(REPORT!$A$4:$BZ$99,MATCH($A8,REPORT!$A$4:$A$99,0),MATCH(AP$1,REPORT!$A$4:$BZ$4,0)),"")</f>
        <v>0</v>
      </c>
      <c r="AQ8" s="94">
        <f t="array" ref="AQ8">IFERROR(INDEX(REPORT!$A$4:$BZ$99,MATCH($A8,REPORT!$A$4:$A$99,0),MATCH(AQ$1,REPORT!$A$4:$BZ$4,0)),"")</f>
        <v>0</v>
      </c>
      <c r="AR8" s="94">
        <f t="array" ref="AR8">IFERROR(INDEX(REPORT!$A$4:$BZ$99,MATCH($A8,REPORT!$A$4:$A$99,0),MATCH(AR$1,REPORT!$A$4:$BZ$4,0)),"")</f>
        <v>0</v>
      </c>
      <c r="AS8" s="94">
        <f t="array" ref="AS8">IFERROR(INDEX(REPORT!$A$4:$BZ$99,MATCH($A8,REPORT!$A$4:$A$99,0),MATCH(AS$1,REPORT!$A$4:$BZ$4,0)),"")</f>
        <v>1</v>
      </c>
      <c r="AT8" s="94">
        <f t="array" ref="AT8">IFERROR(INDEX(REPORT!$A$4:$BZ$99,MATCH($A8,REPORT!$A$4:$A$99,0),MATCH(AT$1,REPORT!$A$4:$BZ$4,0)),"")</f>
        <v>1</v>
      </c>
      <c r="AU8" s="94">
        <f t="array" ref="AU8">IFERROR(INDEX(REPORT!$A$4:$BZ$99,MATCH($A8,REPORT!$A$4:$A$99,0),MATCH(AU$1,REPORT!$A$4:$BZ$4,0)),"")</f>
        <v>0</v>
      </c>
      <c r="AV8" s="94">
        <f t="array" ref="AV8">IFERROR(INDEX(REPORT!$A$4:$BZ$99,MATCH($A8,REPORT!$A$4:$A$99,0),MATCH(AV$1,REPORT!$A$4:$BZ$4,0)),"")</f>
        <v>0</v>
      </c>
      <c r="AW8" s="94">
        <f t="array" ref="AW8">IFERROR(INDEX(REPORT!$A$4:$BZ$99,MATCH($A8,REPORT!$A$4:$A$99,0),MATCH(AW$1,REPORT!$A$4:$BZ$4,0)),"")</f>
        <v>2</v>
      </c>
      <c r="AX8" s="94">
        <f t="array" ref="AX8">IFERROR(INDEX(REPORT!$A$4:$BZ$99,MATCH($A8,REPORT!$A$4:$A$99,0),MATCH(AX$1,REPORT!$A$4:$BZ$4,0)),"")</f>
        <v>0</v>
      </c>
      <c r="AY8" s="94" t="str">
        <f t="array" ref="AY8">IFERROR(INDEX(REPORT!$A$4:$BZ$99,MATCH($A8,REPORT!$A$4:$A$99,0),MATCH(AY$1,REPORT!$A$4:$BZ$4,0)),"")</f>
        <v>-</v>
      </c>
      <c r="AZ8" s="94" t="str">
        <f t="array" ref="AZ8">IFERROR(INDEX(REPORT!$A$4:$BZ$99,MATCH($A8,REPORT!$A$4:$A$99,0),MATCH(AZ$1,REPORT!$A$4:$BZ$4,0)),"")</f>
        <v>-</v>
      </c>
      <c r="BA8" s="94">
        <f t="array" ref="BA8">IFERROR(INDEX(REPORT!$A$4:$BZ$99,MATCH($A8,REPORT!$A$4:$A$99,0),MATCH(BA$1,REPORT!$A$4:$BZ$4,0)),"")</f>
        <v>4.6296296296296294E-5</v>
      </c>
      <c r="BB8" s="94">
        <f t="array" ref="BB8">IFERROR(INDEX(REPORT!$A$4:$BZ$99,MATCH($A8,REPORT!$A$4:$A$99,0),MATCH(BB$1,REPORT!$A$4:$BZ$4,0)),"")</f>
        <v>0</v>
      </c>
      <c r="BC8" s="94">
        <f t="array" ref="BC8">IFERROR(INDEX(REPORT!$A$4:$BZ$99,MATCH($A8,REPORT!$A$4:$A$99,0),MATCH(BC$1,REPORT!$A$4:$BZ$4,0)),"")</f>
        <v>1.5046296296296297E-4</v>
      </c>
      <c r="BD8" s="94">
        <f t="array" ref="BD8">IFERROR(INDEX(REPORT!$A$4:$BZ$99,MATCH($A8,REPORT!$A$4:$A$99,0),MATCH(BD$1,REPORT!$A$4:$BZ$4,0)),"")</f>
        <v>1.9675925925925926E-4</v>
      </c>
      <c r="BE8" s="94">
        <f t="array" ref="BE8">IFERROR(INDEX(REPORT!$A$4:$BZ$99,MATCH($A8,REPORT!$A$4:$A$99,0),MATCH(BE$1,REPORT!$A$4:$BZ$4,0)),"")</f>
        <v>1.7650462962962965E-4</v>
      </c>
      <c r="BF8" s="94">
        <f t="array" ref="BF8">IFERROR(INDEX(REPORT!$A$4:$BZ$99,MATCH($A8,REPORT!$A$4:$A$99,0),MATCH(BF$1,REPORT!$A$4:$BZ$4,0)),"")</f>
        <v>3.7326388888888891E-4</v>
      </c>
      <c r="BG8" s="94">
        <f t="array" ref="BG8">IFERROR(INDEX(REPORT!$A$4:$BZ$99,MATCH($A8,REPORT!$A$4:$A$99,0),MATCH(BG$1,REPORT!$A$4:$BZ$4,0)),"")</f>
        <v>2.0254629629629624E-4</v>
      </c>
      <c r="BH8" s="94">
        <f t="array" ref="BH8">IFERROR(INDEX(REPORT!$A$4:$BZ$99,MATCH($A8,REPORT!$A$4:$A$99,0),MATCH(BH$1,REPORT!$A$4:$BZ$4,0)),"")</f>
        <v>5.7581018518518506E-4</v>
      </c>
    </row>
    <row r="9" spans="1:60" ht="15.75" customHeight="1" x14ac:dyDescent="0.2">
      <c r="A9" s="95" t="str">
        <f>IF(LEN(REPORT!A12)&gt;2,REPORT!A12,"")</f>
        <v>AGED CARE 9</v>
      </c>
      <c r="B9" s="94" t="str">
        <f t="array" ref="B9">IFERROR(INDEX(REPORT!$A$4:$BZ$99,MATCH($A9,REPORT!$A$4:$A$99,0),MATCH(B$1,REPORT!$A$4:$BZ$4,0)),"")</f>
        <v>-</v>
      </c>
      <c r="C9" s="94" t="str">
        <f t="array" ref="C9">IFERROR(INDEX(REPORT!$A$4:$BZ$99,MATCH($A9,REPORT!$A$4:$A$99,0),MATCH(C$1,REPORT!$A$4:$BZ$4,0)),"")</f>
        <v>-</v>
      </c>
      <c r="D9" s="94" t="str">
        <f t="array" ref="D9">IFERROR(INDEX(REPORT!$A$4:$BZ$99,MATCH($A9,REPORT!$A$4:$A$99,0),MATCH(D$1,REPORT!$A$4:$BZ$4,0)),"")</f>
        <v>-</v>
      </c>
      <c r="E9" s="94" t="str">
        <f t="array" ref="E9">IFERROR(INDEX(REPORT!$A$4:$BZ$99,MATCH($A9,REPORT!$A$4:$A$99,0),MATCH(E$1,REPORT!$A$4:$BZ$4,0)),"")</f>
        <v>-</v>
      </c>
      <c r="F9" s="94" t="str">
        <f t="array" ref="F9">IFERROR(INDEX(REPORT!$A$4:$BZ$99,MATCH($A9,REPORT!$A$4:$A$99,0),MATCH(F$1,REPORT!$A$4:$BZ$4,0)),"")</f>
        <v>-</v>
      </c>
      <c r="G9" s="94" t="str">
        <f t="array" ref="G9">IFERROR(INDEX(REPORT!$A$4:$BZ$99,MATCH($A9,REPORT!$A$4:$A$99,0),MATCH(G$1,REPORT!$A$4:$BZ$4,0)),"")</f>
        <v>-</v>
      </c>
      <c r="H9" s="94" t="str">
        <f t="array" ref="H9">IFERROR(INDEX(REPORT!$A$4:$BZ$99,MATCH($A9,REPORT!$A$4:$A$99,0),MATCH(H$1,REPORT!$A$4:$BZ$4,0)),"")</f>
        <v>-</v>
      </c>
      <c r="I9" s="94" t="str">
        <f t="array" ref="I9">IFERROR(INDEX(REPORT!$A$4:$BZ$99,MATCH($A9,REPORT!$A$4:$A$99,0),MATCH(I$1,REPORT!$A$4:$BZ$4,0)),"")</f>
        <v>-</v>
      </c>
      <c r="J9" s="94" t="str">
        <f t="array" ref="J9">IFERROR(INDEX(REPORT!$A$4:$BZ$99,MATCH($A9,REPORT!$A$4:$A$99,0),MATCH(J$1,REPORT!$A$4:$BZ$4,0)),"")</f>
        <v>-</v>
      </c>
      <c r="K9" s="94" t="str">
        <f t="array" ref="K9">IFERROR(INDEX(REPORT!$A$4:$BZ$99,MATCH($A9,REPORT!$A$4:$A$99,0),MATCH(K$1,REPORT!$A$4:$BZ$4,0)),"")</f>
        <v>-</v>
      </c>
      <c r="L9" s="94" t="str">
        <f t="array" ref="L9">IFERROR(INDEX(REPORT!$A$4:$BZ$99,MATCH($A9,REPORT!$A$4:$A$99,0),MATCH(L$1,REPORT!$A$4:$BZ$4,0)),"")</f>
        <v>-</v>
      </c>
      <c r="M9" s="94" t="str">
        <f t="array" ref="M9">IFERROR(INDEX(REPORT!$A$4:$BZ$99,MATCH($A9,REPORT!$A$4:$A$99,0),MATCH(M$1,REPORT!$A$4:$BZ$4,0)),"")</f>
        <v>-</v>
      </c>
      <c r="N9" s="94" t="str">
        <f t="array" ref="N9">IFERROR(INDEX(REPORT!$A$4:$BZ$99,MATCH($A9,REPORT!$A$4:$A$99,0),MATCH(N$1,REPORT!$A$4:$BZ$4,0)),"")</f>
        <v>-</v>
      </c>
      <c r="O9" s="94" t="str">
        <f t="array" ref="O9">IFERROR(INDEX(REPORT!$A$4:$BZ$99,MATCH($A9,REPORT!$A$4:$A$99,0),MATCH(O$1,REPORT!$A$4:$BZ$4,0)),"")</f>
        <v>-</v>
      </c>
      <c r="P9" s="94" t="str">
        <f t="array" ref="P9">IFERROR(INDEX(REPORT!$A$4:$BZ$99,MATCH($A9,REPORT!$A$4:$A$99,0),MATCH(P$1,REPORT!$A$4:$BZ$4,0)),"")</f>
        <v>-</v>
      </c>
      <c r="Q9" s="94" t="str">
        <f t="array" ref="Q9">IFERROR(INDEX(REPORT!$A$4:$BZ$99,MATCH($A9,REPORT!$A$4:$A$99,0),MATCH(Q$1,REPORT!$A$4:$BZ$4,0)),"")</f>
        <v>-</v>
      </c>
      <c r="R9" s="94" t="str">
        <f t="array" ref="R9">IFERROR(INDEX(REPORT!$A$4:$BZ$99,MATCH($A9,REPORT!$A$4:$A$99,0),MATCH(R$1,REPORT!$A$4:$BZ$4,0)),"")</f>
        <v>-</v>
      </c>
      <c r="S9" s="94" t="str">
        <f t="array" ref="S9">IFERROR(INDEX(REPORT!$A$4:$BZ$99,MATCH($A9,REPORT!$A$4:$A$99,0),MATCH(S$1,REPORT!$A$4:$BZ$4,0)),"")</f>
        <v>-</v>
      </c>
      <c r="T9" s="94" t="str">
        <f t="array" ref="T9">IFERROR(INDEX(REPORT!$A$4:$BZ$99,MATCH($A9,REPORT!$A$4:$A$99,0),MATCH(T$1,REPORT!$A$4:$BZ$4,0)),"")</f>
        <v>-</v>
      </c>
      <c r="U9" s="94" t="str">
        <f t="array" ref="U9">IFERROR(INDEX(REPORT!$A$4:$BZ$99,MATCH($A9,REPORT!$A$4:$A$99,0),MATCH(U$1,REPORT!$A$4:$BZ$4,0)),"")</f>
        <v>-</v>
      </c>
      <c r="V9" s="94" t="str">
        <f t="array" ref="V9">IFERROR(INDEX(REPORT!$A$4:$BZ$99,MATCH($A9,REPORT!$A$4:$A$99,0),MATCH(V$1,REPORT!$A$4:$BZ$4,0)),"")</f>
        <v>-</v>
      </c>
      <c r="W9" s="94" t="str">
        <f t="array" ref="W9">IFERROR(INDEX(REPORT!$A$4:$BZ$99,MATCH($A9,REPORT!$A$4:$A$99,0),MATCH(W$1,REPORT!$A$4:$BZ$4,0)),"")</f>
        <v>-</v>
      </c>
      <c r="X9" s="94" t="str">
        <f t="array" ref="X9">IFERROR(INDEX(REPORT!$A$4:$BZ$99,MATCH($A9,REPORT!$A$4:$A$99,0),MATCH(X$1,REPORT!$A$4:$BZ$4,0)),"")</f>
        <v>-</v>
      </c>
      <c r="Y9" s="94" t="str">
        <f t="array" ref="Y9">IFERROR(INDEX(REPORT!$A$4:$BZ$99,MATCH($A9,REPORT!$A$4:$A$99,0),MATCH(Y$1,REPORT!$A$4:$BZ$4,0)),"")</f>
        <v>-</v>
      </c>
      <c r="Z9" s="94" t="str">
        <f t="array" ref="Z9">IFERROR(INDEX(REPORT!$A$4:$BZ$99,MATCH($A9,REPORT!$A$4:$A$99,0),MATCH(Z$1,REPORT!$A$4:$BZ$4,0)),"")</f>
        <v>-</v>
      </c>
      <c r="AA9" s="94" t="str">
        <f t="array" ref="AA9">IFERROR(INDEX(REPORT!$A$4:$BZ$99,MATCH($A9,REPORT!$A$4:$A$99,0),MATCH(AA$1,REPORT!$A$4:$BZ$4,0)),"")</f>
        <v>-</v>
      </c>
      <c r="AB9" s="94" t="str">
        <f t="array" ref="AB9">IFERROR(INDEX(REPORT!$A$4:$BZ$99,MATCH($A9,REPORT!$A$4:$A$99,0),MATCH(AB$1,REPORT!$A$4:$BZ$4,0)),"")</f>
        <v>-</v>
      </c>
      <c r="AC9" s="94" t="str">
        <f t="array" ref="AC9">IFERROR(INDEX(REPORT!$A$4:$BZ$99,MATCH($A9,REPORT!$A$4:$A$99,0),MATCH(AC$1,REPORT!$A$4:$BZ$4,0)),"")</f>
        <v>-</v>
      </c>
      <c r="AD9" s="94" t="str">
        <f t="array" ref="AD9">IFERROR(INDEX(REPORT!$A$4:$BZ$99,MATCH($A9,REPORT!$A$4:$A$99,0),MATCH(AD$1,REPORT!$A$4:$BZ$4,0)),"")</f>
        <v>-</v>
      </c>
      <c r="AE9" s="94" t="str">
        <f t="array" ref="AE9">IFERROR(INDEX(REPORT!$A$4:$BZ$99,MATCH($A9,REPORT!$A$4:$A$99,0),MATCH(AE$1,REPORT!$A$4:$BZ$4,0)),"")</f>
        <v>-</v>
      </c>
      <c r="AF9" s="94" t="str">
        <f t="array" ref="AF9">IFERROR(INDEX(REPORT!$A$4:$BZ$99,MATCH($A9,REPORT!$A$4:$A$99,0),MATCH(AF$1,REPORT!$A$4:$BZ$4,0)),"")</f>
        <v>-</v>
      </c>
      <c r="AG9" s="94" t="str">
        <f t="array" ref="AG9">IFERROR(INDEX(REPORT!$A$4:$BZ$99,MATCH($A9,REPORT!$A$4:$A$99,0),MATCH(AG$1,REPORT!$A$4:$BZ$4,0)),"")</f>
        <v>-</v>
      </c>
      <c r="AH9" s="94" t="str">
        <f t="array" ref="AH9">IFERROR(INDEX(REPORT!$A$4:$BZ$99,MATCH($A9,REPORT!$A$4:$A$99,0),MATCH(AH$1,REPORT!$A$4:$BZ$4,0)),"")</f>
        <v>-</v>
      </c>
      <c r="AI9" s="94" t="str">
        <f t="array" ref="AI9">IFERROR(INDEX(REPORT!$A$4:$BZ$99,MATCH($A9,REPORT!$A$4:$A$99,0),MATCH(AI$1,REPORT!$A$4:$BZ$4,0)),"")</f>
        <v>-</v>
      </c>
      <c r="AJ9" s="94" t="str">
        <f t="array" ref="AJ9">IFERROR(INDEX(REPORT!$A$4:$BZ$99,MATCH($A9,REPORT!$A$4:$A$99,0),MATCH(AJ$1,REPORT!$A$4:$BZ$4,0)),"")</f>
        <v>-</v>
      </c>
      <c r="AK9" s="94" t="str">
        <f t="array" ref="AK9">IFERROR(INDEX(REPORT!$A$4:$BZ$99,MATCH($A9,REPORT!$A$4:$A$99,0),MATCH(AK$1,REPORT!$A$4:$BZ$4,0)),"")</f>
        <v>-</v>
      </c>
      <c r="AL9" s="94" t="str">
        <f t="array" ref="AL9">IFERROR(INDEX(REPORT!$A$4:$BZ$99,MATCH($A9,REPORT!$A$4:$A$99,0),MATCH(AL$1,REPORT!$A$4:$BZ$4,0)),"")</f>
        <v>-</v>
      </c>
      <c r="AM9" s="94" t="str">
        <f t="array" ref="AM9">IFERROR(INDEX(REPORT!$A$4:$BZ$99,MATCH($A9,REPORT!$A$4:$A$99,0),MATCH(AM$1,REPORT!$A$4:$BZ$4,0)),"")</f>
        <v>-</v>
      </c>
      <c r="AN9" s="94" t="str">
        <f t="array" ref="AN9">IFERROR(INDEX(REPORT!$A$4:$BZ$99,MATCH($A9,REPORT!$A$4:$A$99,0),MATCH(AN$1,REPORT!$A$4:$BZ$4,0)),"")</f>
        <v>-</v>
      </c>
      <c r="AO9" s="94" t="str">
        <f t="array" ref="AO9">IFERROR(INDEX(REPORT!$A$4:$BZ$99,MATCH($A9,REPORT!$A$4:$A$99,0),MATCH(AO$1,REPORT!$A$4:$BZ$4,0)),"")</f>
        <v>-</v>
      </c>
      <c r="AP9" s="94" t="str">
        <f t="array" ref="AP9">IFERROR(INDEX(REPORT!$A$4:$BZ$99,MATCH($A9,REPORT!$A$4:$A$99,0),MATCH(AP$1,REPORT!$A$4:$BZ$4,0)),"")</f>
        <v>-</v>
      </c>
      <c r="AQ9" s="94" t="str">
        <f t="array" ref="AQ9">IFERROR(INDEX(REPORT!$A$4:$BZ$99,MATCH($A9,REPORT!$A$4:$A$99,0),MATCH(AQ$1,REPORT!$A$4:$BZ$4,0)),"")</f>
        <v>-</v>
      </c>
      <c r="AR9" s="94" t="str">
        <f t="array" ref="AR9">IFERROR(INDEX(REPORT!$A$4:$BZ$99,MATCH($A9,REPORT!$A$4:$A$99,0),MATCH(AR$1,REPORT!$A$4:$BZ$4,0)),"")</f>
        <v>-</v>
      </c>
      <c r="AS9" s="94" t="str">
        <f t="array" ref="AS9">IFERROR(INDEX(REPORT!$A$4:$BZ$99,MATCH($A9,REPORT!$A$4:$A$99,0),MATCH(AS$1,REPORT!$A$4:$BZ$4,0)),"")</f>
        <v>-</v>
      </c>
      <c r="AT9" s="94" t="str">
        <f t="array" ref="AT9">IFERROR(INDEX(REPORT!$A$4:$BZ$99,MATCH($A9,REPORT!$A$4:$A$99,0),MATCH(AT$1,REPORT!$A$4:$BZ$4,0)),"")</f>
        <v>-</v>
      </c>
      <c r="AU9" s="94" t="str">
        <f t="array" ref="AU9">IFERROR(INDEX(REPORT!$A$4:$BZ$99,MATCH($A9,REPORT!$A$4:$A$99,0),MATCH(AU$1,REPORT!$A$4:$BZ$4,0)),"")</f>
        <v>-</v>
      </c>
      <c r="AV9" s="94" t="str">
        <f t="array" ref="AV9">IFERROR(INDEX(REPORT!$A$4:$BZ$99,MATCH($A9,REPORT!$A$4:$A$99,0),MATCH(AV$1,REPORT!$A$4:$BZ$4,0)),"")</f>
        <v>-</v>
      </c>
      <c r="AW9" s="94" t="str">
        <f t="array" ref="AW9">IFERROR(INDEX(REPORT!$A$4:$BZ$99,MATCH($A9,REPORT!$A$4:$A$99,0),MATCH(AW$1,REPORT!$A$4:$BZ$4,0)),"")</f>
        <v>-</v>
      </c>
      <c r="AX9" s="94" t="str">
        <f t="array" ref="AX9">IFERROR(INDEX(REPORT!$A$4:$BZ$99,MATCH($A9,REPORT!$A$4:$A$99,0),MATCH(AX$1,REPORT!$A$4:$BZ$4,0)),"")</f>
        <v>-</v>
      </c>
      <c r="AY9" s="94" t="str">
        <f t="array" ref="AY9">IFERROR(INDEX(REPORT!$A$4:$BZ$99,MATCH($A9,REPORT!$A$4:$A$99,0),MATCH(AY$1,REPORT!$A$4:$BZ$4,0)),"")</f>
        <v>-</v>
      </c>
      <c r="AZ9" s="94" t="str">
        <f t="array" ref="AZ9">IFERROR(INDEX(REPORT!$A$4:$BZ$99,MATCH($A9,REPORT!$A$4:$A$99,0),MATCH(AZ$1,REPORT!$A$4:$BZ$4,0)),"")</f>
        <v>-</v>
      </c>
      <c r="BA9" s="94" t="str">
        <f t="array" ref="BA9">IFERROR(INDEX(REPORT!$A$4:$BZ$99,MATCH($A9,REPORT!$A$4:$A$99,0),MATCH(BA$1,REPORT!$A$4:$BZ$4,0)),"")</f>
        <v>-</v>
      </c>
      <c r="BB9" s="94" t="str">
        <f t="array" ref="BB9">IFERROR(INDEX(REPORT!$A$4:$BZ$99,MATCH($A9,REPORT!$A$4:$A$99,0),MATCH(BB$1,REPORT!$A$4:$BZ$4,0)),"")</f>
        <v>-</v>
      </c>
      <c r="BC9" s="94" t="str">
        <f t="array" ref="BC9">IFERROR(INDEX(REPORT!$A$4:$BZ$99,MATCH($A9,REPORT!$A$4:$A$99,0),MATCH(BC$1,REPORT!$A$4:$BZ$4,0)),"")</f>
        <v>-</v>
      </c>
      <c r="BD9" s="94" t="str">
        <f t="array" ref="BD9">IFERROR(INDEX(REPORT!$A$4:$BZ$99,MATCH($A9,REPORT!$A$4:$A$99,0),MATCH(BD$1,REPORT!$A$4:$BZ$4,0)),"")</f>
        <v>-</v>
      </c>
      <c r="BE9" s="94" t="str">
        <f t="array" ref="BE9">IFERROR(INDEX(REPORT!$A$4:$BZ$99,MATCH($A9,REPORT!$A$4:$A$99,0),MATCH(BE$1,REPORT!$A$4:$BZ$4,0)),"")</f>
        <v>-</v>
      </c>
      <c r="BF9" s="94" t="str">
        <f t="array" ref="BF9">IFERROR(INDEX(REPORT!$A$4:$BZ$99,MATCH($A9,REPORT!$A$4:$A$99,0),MATCH(BF$1,REPORT!$A$4:$BZ$4,0)),"")</f>
        <v>-</v>
      </c>
      <c r="BG9" s="94" t="str">
        <f t="array" ref="BG9">IFERROR(INDEX(REPORT!$A$4:$BZ$99,MATCH($A9,REPORT!$A$4:$A$99,0),MATCH(BG$1,REPORT!$A$4:$BZ$4,0)),"")</f>
        <v>-</v>
      </c>
      <c r="BH9" s="94" t="str">
        <f t="array" ref="BH9">IFERROR(INDEX(REPORT!$A$4:$BZ$99,MATCH($A9,REPORT!$A$4:$A$99,0),MATCH(BH$1,REPORT!$A$4:$BZ$4,0)),"")</f>
        <v>-</v>
      </c>
    </row>
    <row r="10" spans="1:60" ht="15.75" customHeight="1" x14ac:dyDescent="0.2">
      <c r="A10" s="95" t="str">
        <f>IF(LEN(REPORT!A13)&gt;2,REPORT!A13,"")</f>
        <v>AGED CARE 10</v>
      </c>
      <c r="B10" s="94" t="str">
        <f t="array" ref="B10">IFERROR(INDEX(REPORT!$A$4:$BZ$99,MATCH($A10,REPORT!$A$4:$A$99,0),MATCH(B$1,REPORT!$A$4:$BZ$4,0)),"")</f>
        <v>-</v>
      </c>
      <c r="C10" s="94" t="str">
        <f t="array" ref="C10">IFERROR(INDEX(REPORT!$A$4:$BZ$99,MATCH($A10,REPORT!$A$4:$A$99,0),MATCH(C$1,REPORT!$A$4:$BZ$4,0)),"")</f>
        <v>-</v>
      </c>
      <c r="D10" s="94" t="str">
        <f t="array" ref="D10">IFERROR(INDEX(REPORT!$A$4:$BZ$99,MATCH($A10,REPORT!$A$4:$A$99,0),MATCH(D$1,REPORT!$A$4:$BZ$4,0)),"")</f>
        <v>-</v>
      </c>
      <c r="E10" s="94" t="str">
        <f t="array" ref="E10">IFERROR(INDEX(REPORT!$A$4:$BZ$99,MATCH($A10,REPORT!$A$4:$A$99,0),MATCH(E$1,REPORT!$A$4:$BZ$4,0)),"")</f>
        <v>-</v>
      </c>
      <c r="F10" s="94" t="str">
        <f t="array" ref="F10">IFERROR(INDEX(REPORT!$A$4:$BZ$99,MATCH($A10,REPORT!$A$4:$A$99,0),MATCH(F$1,REPORT!$A$4:$BZ$4,0)),"")</f>
        <v>-</v>
      </c>
      <c r="G10" s="94" t="str">
        <f t="array" ref="G10">IFERROR(INDEX(REPORT!$A$4:$BZ$99,MATCH($A10,REPORT!$A$4:$A$99,0),MATCH(G$1,REPORT!$A$4:$BZ$4,0)),"")</f>
        <v>-</v>
      </c>
      <c r="H10" s="94" t="str">
        <f t="array" ref="H10">IFERROR(INDEX(REPORT!$A$4:$BZ$99,MATCH($A10,REPORT!$A$4:$A$99,0),MATCH(H$1,REPORT!$A$4:$BZ$4,0)),"")</f>
        <v>-</v>
      </c>
      <c r="I10" s="94" t="str">
        <f t="array" ref="I10">IFERROR(INDEX(REPORT!$A$4:$BZ$99,MATCH($A10,REPORT!$A$4:$A$99,0),MATCH(I$1,REPORT!$A$4:$BZ$4,0)),"")</f>
        <v>-</v>
      </c>
      <c r="J10" s="94" t="str">
        <f t="array" ref="J10">IFERROR(INDEX(REPORT!$A$4:$BZ$99,MATCH($A10,REPORT!$A$4:$A$99,0),MATCH(J$1,REPORT!$A$4:$BZ$4,0)),"")</f>
        <v>-</v>
      </c>
      <c r="K10" s="94" t="str">
        <f t="array" ref="K10">IFERROR(INDEX(REPORT!$A$4:$BZ$99,MATCH($A10,REPORT!$A$4:$A$99,0),MATCH(K$1,REPORT!$A$4:$BZ$4,0)),"")</f>
        <v>-</v>
      </c>
      <c r="L10" s="94" t="str">
        <f t="array" ref="L10">IFERROR(INDEX(REPORT!$A$4:$BZ$99,MATCH($A10,REPORT!$A$4:$A$99,0),MATCH(L$1,REPORT!$A$4:$BZ$4,0)),"")</f>
        <v>-</v>
      </c>
      <c r="M10" s="94" t="str">
        <f t="array" ref="M10">IFERROR(INDEX(REPORT!$A$4:$BZ$99,MATCH($A10,REPORT!$A$4:$A$99,0),MATCH(M$1,REPORT!$A$4:$BZ$4,0)),"")</f>
        <v>-</v>
      </c>
      <c r="N10" s="94" t="str">
        <f t="array" ref="N10">IFERROR(INDEX(REPORT!$A$4:$BZ$99,MATCH($A10,REPORT!$A$4:$A$99,0),MATCH(N$1,REPORT!$A$4:$BZ$4,0)),"")</f>
        <v>-</v>
      </c>
      <c r="O10" s="94" t="str">
        <f t="array" ref="O10">IFERROR(INDEX(REPORT!$A$4:$BZ$99,MATCH($A10,REPORT!$A$4:$A$99,0),MATCH(O$1,REPORT!$A$4:$BZ$4,0)),"")</f>
        <v>-</v>
      </c>
      <c r="P10" s="94" t="str">
        <f t="array" ref="P10">IFERROR(INDEX(REPORT!$A$4:$BZ$99,MATCH($A10,REPORT!$A$4:$A$99,0),MATCH(P$1,REPORT!$A$4:$BZ$4,0)),"")</f>
        <v>-</v>
      </c>
      <c r="Q10" s="94" t="str">
        <f t="array" ref="Q10">IFERROR(INDEX(REPORT!$A$4:$BZ$99,MATCH($A10,REPORT!$A$4:$A$99,0),MATCH(Q$1,REPORT!$A$4:$BZ$4,0)),"")</f>
        <v>-</v>
      </c>
      <c r="R10" s="94" t="str">
        <f t="array" ref="R10">IFERROR(INDEX(REPORT!$A$4:$BZ$99,MATCH($A10,REPORT!$A$4:$A$99,0),MATCH(R$1,REPORT!$A$4:$BZ$4,0)),"")</f>
        <v>-</v>
      </c>
      <c r="S10" s="94" t="str">
        <f t="array" ref="S10">IFERROR(INDEX(REPORT!$A$4:$BZ$99,MATCH($A10,REPORT!$A$4:$A$99,0),MATCH(S$1,REPORT!$A$4:$BZ$4,0)),"")</f>
        <v>-</v>
      </c>
      <c r="T10" s="94" t="str">
        <f t="array" ref="T10">IFERROR(INDEX(REPORT!$A$4:$BZ$99,MATCH($A10,REPORT!$A$4:$A$99,0),MATCH(T$1,REPORT!$A$4:$BZ$4,0)),"")</f>
        <v>-</v>
      </c>
      <c r="U10" s="94" t="str">
        <f t="array" ref="U10">IFERROR(INDEX(REPORT!$A$4:$BZ$99,MATCH($A10,REPORT!$A$4:$A$99,0),MATCH(U$1,REPORT!$A$4:$BZ$4,0)),"")</f>
        <v>-</v>
      </c>
      <c r="V10" s="94" t="str">
        <f t="array" ref="V10">IFERROR(INDEX(REPORT!$A$4:$BZ$99,MATCH($A10,REPORT!$A$4:$A$99,0),MATCH(V$1,REPORT!$A$4:$BZ$4,0)),"")</f>
        <v>-</v>
      </c>
      <c r="W10" s="94" t="str">
        <f t="array" ref="W10">IFERROR(INDEX(REPORT!$A$4:$BZ$99,MATCH($A10,REPORT!$A$4:$A$99,0),MATCH(W$1,REPORT!$A$4:$BZ$4,0)),"")</f>
        <v>-</v>
      </c>
      <c r="X10" s="94" t="str">
        <f t="array" ref="X10">IFERROR(INDEX(REPORT!$A$4:$BZ$99,MATCH($A10,REPORT!$A$4:$A$99,0),MATCH(X$1,REPORT!$A$4:$BZ$4,0)),"")</f>
        <v>-</v>
      </c>
      <c r="Y10" s="94" t="str">
        <f t="array" ref="Y10">IFERROR(INDEX(REPORT!$A$4:$BZ$99,MATCH($A10,REPORT!$A$4:$A$99,0),MATCH(Y$1,REPORT!$A$4:$BZ$4,0)),"")</f>
        <v>-</v>
      </c>
      <c r="Z10" s="94" t="str">
        <f t="array" ref="Z10">IFERROR(INDEX(REPORT!$A$4:$BZ$99,MATCH($A10,REPORT!$A$4:$A$99,0),MATCH(Z$1,REPORT!$A$4:$BZ$4,0)),"")</f>
        <v>-</v>
      </c>
      <c r="AA10" s="94" t="str">
        <f t="array" ref="AA10">IFERROR(INDEX(REPORT!$A$4:$BZ$99,MATCH($A10,REPORT!$A$4:$A$99,0),MATCH(AA$1,REPORT!$A$4:$BZ$4,0)),"")</f>
        <v>-</v>
      </c>
      <c r="AB10" s="94" t="str">
        <f t="array" ref="AB10">IFERROR(INDEX(REPORT!$A$4:$BZ$99,MATCH($A10,REPORT!$A$4:$A$99,0),MATCH(AB$1,REPORT!$A$4:$BZ$4,0)),"")</f>
        <v>-</v>
      </c>
      <c r="AC10" s="94" t="str">
        <f t="array" ref="AC10">IFERROR(INDEX(REPORT!$A$4:$BZ$99,MATCH($A10,REPORT!$A$4:$A$99,0),MATCH(AC$1,REPORT!$A$4:$BZ$4,0)),"")</f>
        <v>-</v>
      </c>
      <c r="AD10" s="94" t="str">
        <f t="array" ref="AD10">IFERROR(INDEX(REPORT!$A$4:$BZ$99,MATCH($A10,REPORT!$A$4:$A$99,0),MATCH(AD$1,REPORT!$A$4:$BZ$4,0)),"")</f>
        <v>-</v>
      </c>
      <c r="AE10" s="94" t="str">
        <f t="array" ref="AE10">IFERROR(INDEX(REPORT!$A$4:$BZ$99,MATCH($A10,REPORT!$A$4:$A$99,0),MATCH(AE$1,REPORT!$A$4:$BZ$4,0)),"")</f>
        <v>-</v>
      </c>
      <c r="AF10" s="94" t="str">
        <f t="array" ref="AF10">IFERROR(INDEX(REPORT!$A$4:$BZ$99,MATCH($A10,REPORT!$A$4:$A$99,0),MATCH(AF$1,REPORT!$A$4:$BZ$4,0)),"")</f>
        <v>-</v>
      </c>
      <c r="AG10" s="94" t="str">
        <f t="array" ref="AG10">IFERROR(INDEX(REPORT!$A$4:$BZ$99,MATCH($A10,REPORT!$A$4:$A$99,0),MATCH(AG$1,REPORT!$A$4:$BZ$4,0)),"")</f>
        <v>-</v>
      </c>
      <c r="AH10" s="94" t="str">
        <f t="array" ref="AH10">IFERROR(INDEX(REPORT!$A$4:$BZ$99,MATCH($A10,REPORT!$A$4:$A$99,0),MATCH(AH$1,REPORT!$A$4:$BZ$4,0)),"")</f>
        <v>-</v>
      </c>
      <c r="AI10" s="94" t="str">
        <f t="array" ref="AI10">IFERROR(INDEX(REPORT!$A$4:$BZ$99,MATCH($A10,REPORT!$A$4:$A$99,0),MATCH(AI$1,REPORT!$A$4:$BZ$4,0)),"")</f>
        <v>-</v>
      </c>
      <c r="AJ10" s="94" t="str">
        <f t="array" ref="AJ10">IFERROR(INDEX(REPORT!$A$4:$BZ$99,MATCH($A10,REPORT!$A$4:$A$99,0),MATCH(AJ$1,REPORT!$A$4:$BZ$4,0)),"")</f>
        <v>-</v>
      </c>
      <c r="AK10" s="94" t="str">
        <f t="array" ref="AK10">IFERROR(INDEX(REPORT!$A$4:$BZ$99,MATCH($A10,REPORT!$A$4:$A$99,0),MATCH(AK$1,REPORT!$A$4:$BZ$4,0)),"")</f>
        <v>-</v>
      </c>
      <c r="AL10" s="94" t="str">
        <f t="array" ref="AL10">IFERROR(INDEX(REPORT!$A$4:$BZ$99,MATCH($A10,REPORT!$A$4:$A$99,0),MATCH(AL$1,REPORT!$A$4:$BZ$4,0)),"")</f>
        <v>-</v>
      </c>
      <c r="AM10" s="94" t="str">
        <f t="array" ref="AM10">IFERROR(INDEX(REPORT!$A$4:$BZ$99,MATCH($A10,REPORT!$A$4:$A$99,0),MATCH(AM$1,REPORT!$A$4:$BZ$4,0)),"")</f>
        <v>-</v>
      </c>
      <c r="AN10" s="94" t="str">
        <f t="array" ref="AN10">IFERROR(INDEX(REPORT!$A$4:$BZ$99,MATCH($A10,REPORT!$A$4:$A$99,0),MATCH(AN$1,REPORT!$A$4:$BZ$4,0)),"")</f>
        <v>-</v>
      </c>
      <c r="AO10" s="94" t="str">
        <f t="array" ref="AO10">IFERROR(INDEX(REPORT!$A$4:$BZ$99,MATCH($A10,REPORT!$A$4:$A$99,0),MATCH(AO$1,REPORT!$A$4:$BZ$4,0)),"")</f>
        <v>-</v>
      </c>
      <c r="AP10" s="94" t="str">
        <f t="array" ref="AP10">IFERROR(INDEX(REPORT!$A$4:$BZ$99,MATCH($A10,REPORT!$A$4:$A$99,0),MATCH(AP$1,REPORT!$A$4:$BZ$4,0)),"")</f>
        <v>-</v>
      </c>
      <c r="AQ10" s="94" t="str">
        <f t="array" ref="AQ10">IFERROR(INDEX(REPORT!$A$4:$BZ$99,MATCH($A10,REPORT!$A$4:$A$99,0),MATCH(AQ$1,REPORT!$A$4:$BZ$4,0)),"")</f>
        <v>-</v>
      </c>
      <c r="AR10" s="94" t="str">
        <f t="array" ref="AR10">IFERROR(INDEX(REPORT!$A$4:$BZ$99,MATCH($A10,REPORT!$A$4:$A$99,0),MATCH(AR$1,REPORT!$A$4:$BZ$4,0)),"")</f>
        <v>-</v>
      </c>
      <c r="AS10" s="94" t="str">
        <f t="array" ref="AS10">IFERROR(INDEX(REPORT!$A$4:$BZ$99,MATCH($A10,REPORT!$A$4:$A$99,0),MATCH(AS$1,REPORT!$A$4:$BZ$4,0)),"")</f>
        <v>-</v>
      </c>
      <c r="AT10" s="94" t="str">
        <f t="array" ref="AT10">IFERROR(INDEX(REPORT!$A$4:$BZ$99,MATCH($A10,REPORT!$A$4:$A$99,0),MATCH(AT$1,REPORT!$A$4:$BZ$4,0)),"")</f>
        <v>-</v>
      </c>
      <c r="AU10" s="94" t="str">
        <f t="array" ref="AU10">IFERROR(INDEX(REPORT!$A$4:$BZ$99,MATCH($A10,REPORT!$A$4:$A$99,0),MATCH(AU$1,REPORT!$A$4:$BZ$4,0)),"")</f>
        <v>-</v>
      </c>
      <c r="AV10" s="94" t="str">
        <f t="array" ref="AV10">IFERROR(INDEX(REPORT!$A$4:$BZ$99,MATCH($A10,REPORT!$A$4:$A$99,0),MATCH(AV$1,REPORT!$A$4:$BZ$4,0)),"")</f>
        <v>-</v>
      </c>
      <c r="AW10" s="94" t="str">
        <f t="array" ref="AW10">IFERROR(INDEX(REPORT!$A$4:$BZ$99,MATCH($A10,REPORT!$A$4:$A$99,0),MATCH(AW$1,REPORT!$A$4:$BZ$4,0)),"")</f>
        <v>-</v>
      </c>
      <c r="AX10" s="94" t="str">
        <f t="array" ref="AX10">IFERROR(INDEX(REPORT!$A$4:$BZ$99,MATCH($A10,REPORT!$A$4:$A$99,0),MATCH(AX$1,REPORT!$A$4:$BZ$4,0)),"")</f>
        <v>-</v>
      </c>
      <c r="AY10" s="94" t="str">
        <f t="array" ref="AY10">IFERROR(INDEX(REPORT!$A$4:$BZ$99,MATCH($A10,REPORT!$A$4:$A$99,0),MATCH(AY$1,REPORT!$A$4:$BZ$4,0)),"")</f>
        <v>-</v>
      </c>
      <c r="AZ10" s="94" t="str">
        <f t="array" ref="AZ10">IFERROR(INDEX(REPORT!$A$4:$BZ$99,MATCH($A10,REPORT!$A$4:$A$99,0),MATCH(AZ$1,REPORT!$A$4:$BZ$4,0)),"")</f>
        <v>-</v>
      </c>
      <c r="BA10" s="94" t="str">
        <f t="array" ref="BA10">IFERROR(INDEX(REPORT!$A$4:$BZ$99,MATCH($A10,REPORT!$A$4:$A$99,0),MATCH(BA$1,REPORT!$A$4:$BZ$4,0)),"")</f>
        <v>-</v>
      </c>
      <c r="BB10" s="94" t="str">
        <f t="array" ref="BB10">IFERROR(INDEX(REPORT!$A$4:$BZ$99,MATCH($A10,REPORT!$A$4:$A$99,0),MATCH(BB$1,REPORT!$A$4:$BZ$4,0)),"")</f>
        <v>-</v>
      </c>
      <c r="BC10" s="94" t="str">
        <f t="array" ref="BC10">IFERROR(INDEX(REPORT!$A$4:$BZ$99,MATCH($A10,REPORT!$A$4:$A$99,0),MATCH(BC$1,REPORT!$A$4:$BZ$4,0)),"")</f>
        <v>-</v>
      </c>
      <c r="BD10" s="94" t="str">
        <f t="array" ref="BD10">IFERROR(INDEX(REPORT!$A$4:$BZ$99,MATCH($A10,REPORT!$A$4:$A$99,0),MATCH(BD$1,REPORT!$A$4:$BZ$4,0)),"")</f>
        <v>-</v>
      </c>
      <c r="BE10" s="94" t="str">
        <f t="array" ref="BE10">IFERROR(INDEX(REPORT!$A$4:$BZ$99,MATCH($A10,REPORT!$A$4:$A$99,0),MATCH(BE$1,REPORT!$A$4:$BZ$4,0)),"")</f>
        <v>-</v>
      </c>
      <c r="BF10" s="94" t="str">
        <f t="array" ref="BF10">IFERROR(INDEX(REPORT!$A$4:$BZ$99,MATCH($A10,REPORT!$A$4:$A$99,0),MATCH(BF$1,REPORT!$A$4:$BZ$4,0)),"")</f>
        <v>-</v>
      </c>
      <c r="BG10" s="94" t="str">
        <f t="array" ref="BG10">IFERROR(INDEX(REPORT!$A$4:$BZ$99,MATCH($A10,REPORT!$A$4:$A$99,0),MATCH(BG$1,REPORT!$A$4:$BZ$4,0)),"")</f>
        <v>-</v>
      </c>
      <c r="BH10" s="94" t="str">
        <f t="array" ref="BH10">IFERROR(INDEX(REPORT!$A$4:$BZ$99,MATCH($A10,REPORT!$A$4:$A$99,0),MATCH(BH$1,REPORT!$A$4:$BZ$4,0)),"")</f>
        <v>-</v>
      </c>
    </row>
    <row r="11" spans="1:60" ht="15.75" customHeight="1" x14ac:dyDescent="0.2">
      <c r="A11" s="95" t="str">
        <f>IF(LEN(REPORT!A14)&gt;2,REPORT!A14,"")</f>
        <v>AGED CARE 11</v>
      </c>
      <c r="B11" s="94" t="str">
        <f t="array" ref="B11">IFERROR(INDEX(REPORT!$A$4:$BZ$99,MATCH($A11,REPORT!$A$4:$A$99,0),MATCH(B$1,REPORT!$A$4:$BZ$4,0)),"")</f>
        <v>-</v>
      </c>
      <c r="C11" s="94" t="str">
        <f t="array" ref="C11">IFERROR(INDEX(REPORT!$A$4:$BZ$99,MATCH($A11,REPORT!$A$4:$A$99,0),MATCH(C$1,REPORT!$A$4:$BZ$4,0)),"")</f>
        <v>-</v>
      </c>
      <c r="D11" s="94" t="str">
        <f t="array" ref="D11">IFERROR(INDEX(REPORT!$A$4:$BZ$99,MATCH($A11,REPORT!$A$4:$A$99,0),MATCH(D$1,REPORT!$A$4:$BZ$4,0)),"")</f>
        <v>-</v>
      </c>
      <c r="E11" s="94" t="str">
        <f t="array" ref="E11">IFERROR(INDEX(REPORT!$A$4:$BZ$99,MATCH($A11,REPORT!$A$4:$A$99,0),MATCH(E$1,REPORT!$A$4:$BZ$4,0)),"")</f>
        <v>-</v>
      </c>
      <c r="F11" s="94" t="str">
        <f t="array" ref="F11">IFERROR(INDEX(REPORT!$A$4:$BZ$99,MATCH($A11,REPORT!$A$4:$A$99,0),MATCH(F$1,REPORT!$A$4:$BZ$4,0)),"")</f>
        <v>-</v>
      </c>
      <c r="G11" s="94" t="str">
        <f t="array" ref="G11">IFERROR(INDEX(REPORT!$A$4:$BZ$99,MATCH($A11,REPORT!$A$4:$A$99,0),MATCH(G$1,REPORT!$A$4:$BZ$4,0)),"")</f>
        <v>-</v>
      </c>
      <c r="H11" s="94" t="str">
        <f t="array" ref="H11">IFERROR(INDEX(REPORT!$A$4:$BZ$99,MATCH($A11,REPORT!$A$4:$A$99,0),MATCH(H$1,REPORT!$A$4:$BZ$4,0)),"")</f>
        <v>-</v>
      </c>
      <c r="I11" s="94" t="str">
        <f t="array" ref="I11">IFERROR(INDEX(REPORT!$A$4:$BZ$99,MATCH($A11,REPORT!$A$4:$A$99,0),MATCH(I$1,REPORT!$A$4:$BZ$4,0)),"")</f>
        <v>-</v>
      </c>
      <c r="J11" s="94" t="str">
        <f t="array" ref="J11">IFERROR(INDEX(REPORT!$A$4:$BZ$99,MATCH($A11,REPORT!$A$4:$A$99,0),MATCH(J$1,REPORT!$A$4:$BZ$4,0)),"")</f>
        <v>-</v>
      </c>
      <c r="K11" s="94" t="str">
        <f t="array" ref="K11">IFERROR(INDEX(REPORT!$A$4:$BZ$99,MATCH($A11,REPORT!$A$4:$A$99,0),MATCH(K$1,REPORT!$A$4:$BZ$4,0)),"")</f>
        <v>-</v>
      </c>
      <c r="L11" s="94" t="str">
        <f t="array" ref="L11">IFERROR(INDEX(REPORT!$A$4:$BZ$99,MATCH($A11,REPORT!$A$4:$A$99,0),MATCH(L$1,REPORT!$A$4:$BZ$4,0)),"")</f>
        <v>-</v>
      </c>
      <c r="M11" s="94" t="str">
        <f t="array" ref="M11">IFERROR(INDEX(REPORT!$A$4:$BZ$99,MATCH($A11,REPORT!$A$4:$A$99,0),MATCH(M$1,REPORT!$A$4:$BZ$4,0)),"")</f>
        <v>-</v>
      </c>
      <c r="N11" s="94" t="str">
        <f t="array" ref="N11">IFERROR(INDEX(REPORT!$A$4:$BZ$99,MATCH($A11,REPORT!$A$4:$A$99,0),MATCH(N$1,REPORT!$A$4:$BZ$4,0)),"")</f>
        <v>-</v>
      </c>
      <c r="O11" s="94" t="str">
        <f t="array" ref="O11">IFERROR(INDEX(REPORT!$A$4:$BZ$99,MATCH($A11,REPORT!$A$4:$A$99,0),MATCH(O$1,REPORT!$A$4:$BZ$4,0)),"")</f>
        <v>-</v>
      </c>
      <c r="P11" s="94" t="str">
        <f t="array" ref="P11">IFERROR(INDEX(REPORT!$A$4:$BZ$99,MATCH($A11,REPORT!$A$4:$A$99,0),MATCH(P$1,REPORT!$A$4:$BZ$4,0)),"")</f>
        <v>-</v>
      </c>
      <c r="Q11" s="94" t="str">
        <f t="array" ref="Q11">IFERROR(INDEX(REPORT!$A$4:$BZ$99,MATCH($A11,REPORT!$A$4:$A$99,0),MATCH(Q$1,REPORT!$A$4:$BZ$4,0)),"")</f>
        <v>-</v>
      </c>
      <c r="R11" s="94" t="str">
        <f t="array" ref="R11">IFERROR(INDEX(REPORT!$A$4:$BZ$99,MATCH($A11,REPORT!$A$4:$A$99,0),MATCH(R$1,REPORT!$A$4:$BZ$4,0)),"")</f>
        <v>-</v>
      </c>
      <c r="S11" s="94" t="str">
        <f t="array" ref="S11">IFERROR(INDEX(REPORT!$A$4:$BZ$99,MATCH($A11,REPORT!$A$4:$A$99,0),MATCH(S$1,REPORT!$A$4:$BZ$4,0)),"")</f>
        <v>-</v>
      </c>
      <c r="T11" s="94" t="str">
        <f t="array" ref="T11">IFERROR(INDEX(REPORT!$A$4:$BZ$99,MATCH($A11,REPORT!$A$4:$A$99,0),MATCH(T$1,REPORT!$A$4:$BZ$4,0)),"")</f>
        <v>-</v>
      </c>
      <c r="U11" s="94" t="str">
        <f t="array" ref="U11">IFERROR(INDEX(REPORT!$A$4:$BZ$99,MATCH($A11,REPORT!$A$4:$A$99,0),MATCH(U$1,REPORT!$A$4:$BZ$4,0)),"")</f>
        <v>-</v>
      </c>
      <c r="V11" s="94" t="str">
        <f t="array" ref="V11">IFERROR(INDEX(REPORT!$A$4:$BZ$99,MATCH($A11,REPORT!$A$4:$A$99,0),MATCH(V$1,REPORT!$A$4:$BZ$4,0)),"")</f>
        <v>-</v>
      </c>
      <c r="W11" s="94" t="str">
        <f t="array" ref="W11">IFERROR(INDEX(REPORT!$A$4:$BZ$99,MATCH($A11,REPORT!$A$4:$A$99,0),MATCH(W$1,REPORT!$A$4:$BZ$4,0)),"")</f>
        <v>-</v>
      </c>
      <c r="X11" s="94" t="str">
        <f t="array" ref="X11">IFERROR(INDEX(REPORT!$A$4:$BZ$99,MATCH($A11,REPORT!$A$4:$A$99,0),MATCH(X$1,REPORT!$A$4:$BZ$4,0)),"")</f>
        <v>-</v>
      </c>
      <c r="Y11" s="94" t="str">
        <f t="array" ref="Y11">IFERROR(INDEX(REPORT!$A$4:$BZ$99,MATCH($A11,REPORT!$A$4:$A$99,0),MATCH(Y$1,REPORT!$A$4:$BZ$4,0)),"")</f>
        <v>-</v>
      </c>
      <c r="Z11" s="94" t="str">
        <f t="array" ref="Z11">IFERROR(INDEX(REPORT!$A$4:$BZ$99,MATCH($A11,REPORT!$A$4:$A$99,0),MATCH(Z$1,REPORT!$A$4:$BZ$4,0)),"")</f>
        <v>-</v>
      </c>
      <c r="AA11" s="94" t="str">
        <f t="array" ref="AA11">IFERROR(INDEX(REPORT!$A$4:$BZ$99,MATCH($A11,REPORT!$A$4:$A$99,0),MATCH(AA$1,REPORT!$A$4:$BZ$4,0)),"")</f>
        <v>-</v>
      </c>
      <c r="AB11" s="94" t="str">
        <f t="array" ref="AB11">IFERROR(INDEX(REPORT!$A$4:$BZ$99,MATCH($A11,REPORT!$A$4:$A$99,0),MATCH(AB$1,REPORT!$A$4:$BZ$4,0)),"")</f>
        <v>-</v>
      </c>
      <c r="AC11" s="94" t="str">
        <f t="array" ref="AC11">IFERROR(INDEX(REPORT!$A$4:$BZ$99,MATCH($A11,REPORT!$A$4:$A$99,0),MATCH(AC$1,REPORT!$A$4:$BZ$4,0)),"")</f>
        <v>-</v>
      </c>
      <c r="AD11" s="94" t="str">
        <f t="array" ref="AD11">IFERROR(INDEX(REPORT!$A$4:$BZ$99,MATCH($A11,REPORT!$A$4:$A$99,0),MATCH(AD$1,REPORT!$A$4:$BZ$4,0)),"")</f>
        <v>-</v>
      </c>
      <c r="AE11" s="94" t="str">
        <f t="array" ref="AE11">IFERROR(INDEX(REPORT!$A$4:$BZ$99,MATCH($A11,REPORT!$A$4:$A$99,0),MATCH(AE$1,REPORT!$A$4:$BZ$4,0)),"")</f>
        <v>-</v>
      </c>
      <c r="AF11" s="94" t="str">
        <f t="array" ref="AF11">IFERROR(INDEX(REPORT!$A$4:$BZ$99,MATCH($A11,REPORT!$A$4:$A$99,0),MATCH(AF$1,REPORT!$A$4:$BZ$4,0)),"")</f>
        <v>-</v>
      </c>
      <c r="AG11" s="94" t="str">
        <f t="array" ref="AG11">IFERROR(INDEX(REPORT!$A$4:$BZ$99,MATCH($A11,REPORT!$A$4:$A$99,0),MATCH(AG$1,REPORT!$A$4:$BZ$4,0)),"")</f>
        <v>-</v>
      </c>
      <c r="AH11" s="94" t="str">
        <f t="array" ref="AH11">IFERROR(INDEX(REPORT!$A$4:$BZ$99,MATCH($A11,REPORT!$A$4:$A$99,0),MATCH(AH$1,REPORT!$A$4:$BZ$4,0)),"")</f>
        <v>-</v>
      </c>
      <c r="AI11" s="94" t="str">
        <f t="array" ref="AI11">IFERROR(INDEX(REPORT!$A$4:$BZ$99,MATCH($A11,REPORT!$A$4:$A$99,0),MATCH(AI$1,REPORT!$A$4:$BZ$4,0)),"")</f>
        <v>-</v>
      </c>
      <c r="AJ11" s="94" t="str">
        <f t="array" ref="AJ11">IFERROR(INDEX(REPORT!$A$4:$BZ$99,MATCH($A11,REPORT!$A$4:$A$99,0),MATCH(AJ$1,REPORT!$A$4:$BZ$4,0)),"")</f>
        <v>-</v>
      </c>
      <c r="AK11" s="94" t="str">
        <f t="array" ref="AK11">IFERROR(INDEX(REPORT!$A$4:$BZ$99,MATCH($A11,REPORT!$A$4:$A$99,0),MATCH(AK$1,REPORT!$A$4:$BZ$4,0)),"")</f>
        <v>-</v>
      </c>
      <c r="AL11" s="94" t="str">
        <f t="array" ref="AL11">IFERROR(INDEX(REPORT!$A$4:$BZ$99,MATCH($A11,REPORT!$A$4:$A$99,0),MATCH(AL$1,REPORT!$A$4:$BZ$4,0)),"")</f>
        <v>-</v>
      </c>
      <c r="AM11" s="94" t="str">
        <f t="array" ref="AM11">IFERROR(INDEX(REPORT!$A$4:$BZ$99,MATCH($A11,REPORT!$A$4:$A$99,0),MATCH(AM$1,REPORT!$A$4:$BZ$4,0)),"")</f>
        <v>-</v>
      </c>
      <c r="AN11" s="94" t="str">
        <f t="array" ref="AN11">IFERROR(INDEX(REPORT!$A$4:$BZ$99,MATCH($A11,REPORT!$A$4:$A$99,0),MATCH(AN$1,REPORT!$A$4:$BZ$4,0)),"")</f>
        <v>-</v>
      </c>
      <c r="AO11" s="94" t="str">
        <f t="array" ref="AO11">IFERROR(INDEX(REPORT!$A$4:$BZ$99,MATCH($A11,REPORT!$A$4:$A$99,0),MATCH(AO$1,REPORT!$A$4:$BZ$4,0)),"")</f>
        <v>-</v>
      </c>
      <c r="AP11" s="94" t="str">
        <f t="array" ref="AP11">IFERROR(INDEX(REPORT!$A$4:$BZ$99,MATCH($A11,REPORT!$A$4:$A$99,0),MATCH(AP$1,REPORT!$A$4:$BZ$4,0)),"")</f>
        <v>-</v>
      </c>
      <c r="AQ11" s="94" t="str">
        <f t="array" ref="AQ11">IFERROR(INDEX(REPORT!$A$4:$BZ$99,MATCH($A11,REPORT!$A$4:$A$99,0),MATCH(AQ$1,REPORT!$A$4:$BZ$4,0)),"")</f>
        <v>-</v>
      </c>
      <c r="AR11" s="94" t="str">
        <f t="array" ref="AR11">IFERROR(INDEX(REPORT!$A$4:$BZ$99,MATCH($A11,REPORT!$A$4:$A$99,0),MATCH(AR$1,REPORT!$A$4:$BZ$4,0)),"")</f>
        <v>-</v>
      </c>
      <c r="AS11" s="94" t="str">
        <f t="array" ref="AS11">IFERROR(INDEX(REPORT!$A$4:$BZ$99,MATCH($A11,REPORT!$A$4:$A$99,0),MATCH(AS$1,REPORT!$A$4:$BZ$4,0)),"")</f>
        <v>-</v>
      </c>
      <c r="AT11" s="94" t="str">
        <f t="array" ref="AT11">IFERROR(INDEX(REPORT!$A$4:$BZ$99,MATCH($A11,REPORT!$A$4:$A$99,0),MATCH(AT$1,REPORT!$A$4:$BZ$4,0)),"")</f>
        <v>-</v>
      </c>
      <c r="AU11" s="94" t="str">
        <f t="array" ref="AU11">IFERROR(INDEX(REPORT!$A$4:$BZ$99,MATCH($A11,REPORT!$A$4:$A$99,0),MATCH(AU$1,REPORT!$A$4:$BZ$4,0)),"")</f>
        <v>-</v>
      </c>
      <c r="AV11" s="94" t="str">
        <f t="array" ref="AV11">IFERROR(INDEX(REPORT!$A$4:$BZ$99,MATCH($A11,REPORT!$A$4:$A$99,0),MATCH(AV$1,REPORT!$A$4:$BZ$4,0)),"")</f>
        <v>-</v>
      </c>
      <c r="AW11" s="94" t="str">
        <f t="array" ref="AW11">IFERROR(INDEX(REPORT!$A$4:$BZ$99,MATCH($A11,REPORT!$A$4:$A$99,0),MATCH(AW$1,REPORT!$A$4:$BZ$4,0)),"")</f>
        <v>-</v>
      </c>
      <c r="AX11" s="94" t="str">
        <f t="array" ref="AX11">IFERROR(INDEX(REPORT!$A$4:$BZ$99,MATCH($A11,REPORT!$A$4:$A$99,0),MATCH(AX$1,REPORT!$A$4:$BZ$4,0)),"")</f>
        <v>-</v>
      </c>
      <c r="AY11" s="94" t="str">
        <f t="array" ref="AY11">IFERROR(INDEX(REPORT!$A$4:$BZ$99,MATCH($A11,REPORT!$A$4:$A$99,0),MATCH(AY$1,REPORT!$A$4:$BZ$4,0)),"")</f>
        <v>-</v>
      </c>
      <c r="AZ11" s="94" t="str">
        <f t="array" ref="AZ11">IFERROR(INDEX(REPORT!$A$4:$BZ$99,MATCH($A11,REPORT!$A$4:$A$99,0),MATCH(AZ$1,REPORT!$A$4:$BZ$4,0)),"")</f>
        <v>-</v>
      </c>
      <c r="BA11" s="94" t="str">
        <f t="array" ref="BA11">IFERROR(INDEX(REPORT!$A$4:$BZ$99,MATCH($A11,REPORT!$A$4:$A$99,0),MATCH(BA$1,REPORT!$A$4:$BZ$4,0)),"")</f>
        <v>-</v>
      </c>
      <c r="BB11" s="94" t="str">
        <f t="array" ref="BB11">IFERROR(INDEX(REPORT!$A$4:$BZ$99,MATCH($A11,REPORT!$A$4:$A$99,0),MATCH(BB$1,REPORT!$A$4:$BZ$4,0)),"")</f>
        <v>-</v>
      </c>
      <c r="BC11" s="94" t="str">
        <f t="array" ref="BC11">IFERROR(INDEX(REPORT!$A$4:$BZ$99,MATCH($A11,REPORT!$A$4:$A$99,0),MATCH(BC$1,REPORT!$A$4:$BZ$4,0)),"")</f>
        <v>-</v>
      </c>
      <c r="BD11" s="94" t="str">
        <f t="array" ref="BD11">IFERROR(INDEX(REPORT!$A$4:$BZ$99,MATCH($A11,REPORT!$A$4:$A$99,0),MATCH(BD$1,REPORT!$A$4:$BZ$4,0)),"")</f>
        <v>-</v>
      </c>
      <c r="BE11" s="94" t="str">
        <f t="array" ref="BE11">IFERROR(INDEX(REPORT!$A$4:$BZ$99,MATCH($A11,REPORT!$A$4:$A$99,0),MATCH(BE$1,REPORT!$A$4:$BZ$4,0)),"")</f>
        <v>-</v>
      </c>
      <c r="BF11" s="94" t="str">
        <f t="array" ref="BF11">IFERROR(INDEX(REPORT!$A$4:$BZ$99,MATCH($A11,REPORT!$A$4:$A$99,0),MATCH(BF$1,REPORT!$A$4:$BZ$4,0)),"")</f>
        <v>-</v>
      </c>
      <c r="BG11" s="94" t="str">
        <f t="array" ref="BG11">IFERROR(INDEX(REPORT!$A$4:$BZ$99,MATCH($A11,REPORT!$A$4:$A$99,0),MATCH(BG$1,REPORT!$A$4:$BZ$4,0)),"")</f>
        <v>-</v>
      </c>
      <c r="BH11" s="94" t="str">
        <f t="array" ref="BH11">IFERROR(INDEX(REPORT!$A$4:$BZ$99,MATCH($A11,REPORT!$A$4:$A$99,0),MATCH(BH$1,REPORT!$A$4:$BZ$4,0)),"")</f>
        <v>-</v>
      </c>
    </row>
    <row r="12" spans="1:60" ht="15.75" customHeight="1" x14ac:dyDescent="0.2">
      <c r="A12" s="95" t="str">
        <f>IF(LEN(REPORT!A15)&gt;2,REPORT!A15,"")</f>
        <v>AGED CARE 12</v>
      </c>
      <c r="B12" s="94" t="str">
        <f t="array" ref="B12">IFERROR(INDEX(REPORT!$A$4:$BZ$99,MATCH($A12,REPORT!$A$4:$A$99,0),MATCH(B$1,REPORT!$A$4:$BZ$4,0)),"")</f>
        <v>-</v>
      </c>
      <c r="C12" s="94" t="str">
        <f t="array" ref="C12">IFERROR(INDEX(REPORT!$A$4:$BZ$99,MATCH($A12,REPORT!$A$4:$A$99,0),MATCH(C$1,REPORT!$A$4:$BZ$4,0)),"")</f>
        <v>-</v>
      </c>
      <c r="D12" s="94" t="str">
        <f t="array" ref="D12">IFERROR(INDEX(REPORT!$A$4:$BZ$99,MATCH($A12,REPORT!$A$4:$A$99,0),MATCH(D$1,REPORT!$A$4:$BZ$4,0)),"")</f>
        <v>-</v>
      </c>
      <c r="E12" s="94" t="str">
        <f t="array" ref="E12">IFERROR(INDEX(REPORT!$A$4:$BZ$99,MATCH($A12,REPORT!$A$4:$A$99,0),MATCH(E$1,REPORT!$A$4:$BZ$4,0)),"")</f>
        <v>-</v>
      </c>
      <c r="F12" s="94" t="str">
        <f t="array" ref="F12">IFERROR(INDEX(REPORT!$A$4:$BZ$99,MATCH($A12,REPORT!$A$4:$A$99,0),MATCH(F$1,REPORT!$A$4:$BZ$4,0)),"")</f>
        <v>-</v>
      </c>
      <c r="G12" s="94" t="str">
        <f t="array" ref="G12">IFERROR(INDEX(REPORT!$A$4:$BZ$99,MATCH($A12,REPORT!$A$4:$A$99,0),MATCH(G$1,REPORT!$A$4:$BZ$4,0)),"")</f>
        <v>-</v>
      </c>
      <c r="H12" s="94" t="str">
        <f t="array" ref="H12">IFERROR(INDEX(REPORT!$A$4:$BZ$99,MATCH($A12,REPORT!$A$4:$A$99,0),MATCH(H$1,REPORT!$A$4:$BZ$4,0)),"")</f>
        <v>-</v>
      </c>
      <c r="I12" s="94" t="str">
        <f t="array" ref="I12">IFERROR(INDEX(REPORT!$A$4:$BZ$99,MATCH($A12,REPORT!$A$4:$A$99,0),MATCH(I$1,REPORT!$A$4:$BZ$4,0)),"")</f>
        <v>-</v>
      </c>
      <c r="J12" s="94" t="str">
        <f t="array" ref="J12">IFERROR(INDEX(REPORT!$A$4:$BZ$99,MATCH($A12,REPORT!$A$4:$A$99,0),MATCH(J$1,REPORT!$A$4:$BZ$4,0)),"")</f>
        <v>-</v>
      </c>
      <c r="K12" s="94" t="str">
        <f t="array" ref="K12">IFERROR(INDEX(REPORT!$A$4:$BZ$99,MATCH($A12,REPORT!$A$4:$A$99,0),MATCH(K$1,REPORT!$A$4:$BZ$4,0)),"")</f>
        <v>-</v>
      </c>
      <c r="L12" s="94" t="str">
        <f t="array" ref="L12">IFERROR(INDEX(REPORT!$A$4:$BZ$99,MATCH($A12,REPORT!$A$4:$A$99,0),MATCH(L$1,REPORT!$A$4:$BZ$4,0)),"")</f>
        <v>-</v>
      </c>
      <c r="M12" s="94" t="str">
        <f t="array" ref="M12">IFERROR(INDEX(REPORT!$A$4:$BZ$99,MATCH($A12,REPORT!$A$4:$A$99,0),MATCH(M$1,REPORT!$A$4:$BZ$4,0)),"")</f>
        <v>-</v>
      </c>
      <c r="N12" s="94" t="str">
        <f t="array" ref="N12">IFERROR(INDEX(REPORT!$A$4:$BZ$99,MATCH($A12,REPORT!$A$4:$A$99,0),MATCH(N$1,REPORT!$A$4:$BZ$4,0)),"")</f>
        <v>-</v>
      </c>
      <c r="O12" s="94" t="str">
        <f t="array" ref="O12">IFERROR(INDEX(REPORT!$A$4:$BZ$99,MATCH($A12,REPORT!$A$4:$A$99,0),MATCH(O$1,REPORT!$A$4:$BZ$4,0)),"")</f>
        <v>-</v>
      </c>
      <c r="P12" s="94" t="str">
        <f t="array" ref="P12">IFERROR(INDEX(REPORT!$A$4:$BZ$99,MATCH($A12,REPORT!$A$4:$A$99,0),MATCH(P$1,REPORT!$A$4:$BZ$4,0)),"")</f>
        <v>-</v>
      </c>
      <c r="Q12" s="94" t="str">
        <f t="array" ref="Q12">IFERROR(INDEX(REPORT!$A$4:$BZ$99,MATCH($A12,REPORT!$A$4:$A$99,0),MATCH(Q$1,REPORT!$A$4:$BZ$4,0)),"")</f>
        <v>-</v>
      </c>
      <c r="R12" s="94" t="str">
        <f t="array" ref="R12">IFERROR(INDEX(REPORT!$A$4:$BZ$99,MATCH($A12,REPORT!$A$4:$A$99,0),MATCH(R$1,REPORT!$A$4:$BZ$4,0)),"")</f>
        <v>-</v>
      </c>
      <c r="S12" s="94" t="str">
        <f t="array" ref="S12">IFERROR(INDEX(REPORT!$A$4:$BZ$99,MATCH($A12,REPORT!$A$4:$A$99,0),MATCH(S$1,REPORT!$A$4:$BZ$4,0)),"")</f>
        <v>-</v>
      </c>
      <c r="T12" s="94" t="str">
        <f t="array" ref="T12">IFERROR(INDEX(REPORT!$A$4:$BZ$99,MATCH($A12,REPORT!$A$4:$A$99,0),MATCH(T$1,REPORT!$A$4:$BZ$4,0)),"")</f>
        <v>-</v>
      </c>
      <c r="U12" s="94" t="str">
        <f t="array" ref="U12">IFERROR(INDEX(REPORT!$A$4:$BZ$99,MATCH($A12,REPORT!$A$4:$A$99,0),MATCH(U$1,REPORT!$A$4:$BZ$4,0)),"")</f>
        <v>-</v>
      </c>
      <c r="V12" s="94" t="str">
        <f t="array" ref="V12">IFERROR(INDEX(REPORT!$A$4:$BZ$99,MATCH($A12,REPORT!$A$4:$A$99,0),MATCH(V$1,REPORT!$A$4:$BZ$4,0)),"")</f>
        <v>-</v>
      </c>
      <c r="W12" s="94" t="str">
        <f t="array" ref="W12">IFERROR(INDEX(REPORT!$A$4:$BZ$99,MATCH($A12,REPORT!$A$4:$A$99,0),MATCH(W$1,REPORT!$A$4:$BZ$4,0)),"")</f>
        <v>-</v>
      </c>
      <c r="X12" s="94" t="str">
        <f t="array" ref="X12">IFERROR(INDEX(REPORT!$A$4:$BZ$99,MATCH($A12,REPORT!$A$4:$A$99,0),MATCH(X$1,REPORT!$A$4:$BZ$4,0)),"")</f>
        <v>-</v>
      </c>
      <c r="Y12" s="94" t="str">
        <f t="array" ref="Y12">IFERROR(INDEX(REPORT!$A$4:$BZ$99,MATCH($A12,REPORT!$A$4:$A$99,0),MATCH(Y$1,REPORT!$A$4:$BZ$4,0)),"")</f>
        <v>-</v>
      </c>
      <c r="Z12" s="94" t="str">
        <f t="array" ref="Z12">IFERROR(INDEX(REPORT!$A$4:$BZ$99,MATCH($A12,REPORT!$A$4:$A$99,0),MATCH(Z$1,REPORT!$A$4:$BZ$4,0)),"")</f>
        <v>-</v>
      </c>
      <c r="AA12" s="94" t="str">
        <f t="array" ref="AA12">IFERROR(INDEX(REPORT!$A$4:$BZ$99,MATCH($A12,REPORT!$A$4:$A$99,0),MATCH(AA$1,REPORT!$A$4:$BZ$4,0)),"")</f>
        <v>-</v>
      </c>
      <c r="AB12" s="94" t="str">
        <f t="array" ref="AB12">IFERROR(INDEX(REPORT!$A$4:$BZ$99,MATCH($A12,REPORT!$A$4:$A$99,0),MATCH(AB$1,REPORT!$A$4:$BZ$4,0)),"")</f>
        <v>-</v>
      </c>
      <c r="AC12" s="94" t="str">
        <f t="array" ref="AC12">IFERROR(INDEX(REPORT!$A$4:$BZ$99,MATCH($A12,REPORT!$A$4:$A$99,0),MATCH(AC$1,REPORT!$A$4:$BZ$4,0)),"")</f>
        <v>-</v>
      </c>
      <c r="AD12" s="94" t="str">
        <f t="array" ref="AD12">IFERROR(INDEX(REPORT!$A$4:$BZ$99,MATCH($A12,REPORT!$A$4:$A$99,0),MATCH(AD$1,REPORT!$A$4:$BZ$4,0)),"")</f>
        <v>-</v>
      </c>
      <c r="AE12" s="94" t="str">
        <f t="array" ref="AE12">IFERROR(INDEX(REPORT!$A$4:$BZ$99,MATCH($A12,REPORT!$A$4:$A$99,0),MATCH(AE$1,REPORT!$A$4:$BZ$4,0)),"")</f>
        <v>-</v>
      </c>
      <c r="AF12" s="94" t="str">
        <f t="array" ref="AF12">IFERROR(INDEX(REPORT!$A$4:$BZ$99,MATCH($A12,REPORT!$A$4:$A$99,0),MATCH(AF$1,REPORT!$A$4:$BZ$4,0)),"")</f>
        <v>-</v>
      </c>
      <c r="AG12" s="94" t="str">
        <f t="array" ref="AG12">IFERROR(INDEX(REPORT!$A$4:$BZ$99,MATCH($A12,REPORT!$A$4:$A$99,0),MATCH(AG$1,REPORT!$A$4:$BZ$4,0)),"")</f>
        <v>-</v>
      </c>
      <c r="AH12" s="94" t="str">
        <f t="array" ref="AH12">IFERROR(INDEX(REPORT!$A$4:$BZ$99,MATCH($A12,REPORT!$A$4:$A$99,0),MATCH(AH$1,REPORT!$A$4:$BZ$4,0)),"")</f>
        <v>-</v>
      </c>
      <c r="AI12" s="94" t="str">
        <f t="array" ref="AI12">IFERROR(INDEX(REPORT!$A$4:$BZ$99,MATCH($A12,REPORT!$A$4:$A$99,0),MATCH(AI$1,REPORT!$A$4:$BZ$4,0)),"")</f>
        <v>-</v>
      </c>
      <c r="AJ12" s="94" t="str">
        <f t="array" ref="AJ12">IFERROR(INDEX(REPORT!$A$4:$BZ$99,MATCH($A12,REPORT!$A$4:$A$99,0),MATCH(AJ$1,REPORT!$A$4:$BZ$4,0)),"")</f>
        <v>-</v>
      </c>
      <c r="AK12" s="94" t="str">
        <f t="array" ref="AK12">IFERROR(INDEX(REPORT!$A$4:$BZ$99,MATCH($A12,REPORT!$A$4:$A$99,0),MATCH(AK$1,REPORT!$A$4:$BZ$4,0)),"")</f>
        <v>-</v>
      </c>
      <c r="AL12" s="94" t="str">
        <f t="array" ref="AL12">IFERROR(INDEX(REPORT!$A$4:$BZ$99,MATCH($A12,REPORT!$A$4:$A$99,0),MATCH(AL$1,REPORT!$A$4:$BZ$4,0)),"")</f>
        <v>-</v>
      </c>
      <c r="AM12" s="94" t="str">
        <f t="array" ref="AM12">IFERROR(INDEX(REPORT!$A$4:$BZ$99,MATCH($A12,REPORT!$A$4:$A$99,0),MATCH(AM$1,REPORT!$A$4:$BZ$4,0)),"")</f>
        <v>-</v>
      </c>
      <c r="AN12" s="94" t="str">
        <f t="array" ref="AN12">IFERROR(INDEX(REPORT!$A$4:$BZ$99,MATCH($A12,REPORT!$A$4:$A$99,0),MATCH(AN$1,REPORT!$A$4:$BZ$4,0)),"")</f>
        <v>-</v>
      </c>
      <c r="AO12" s="94" t="str">
        <f t="array" ref="AO12">IFERROR(INDEX(REPORT!$A$4:$BZ$99,MATCH($A12,REPORT!$A$4:$A$99,0),MATCH(AO$1,REPORT!$A$4:$BZ$4,0)),"")</f>
        <v>-</v>
      </c>
      <c r="AP12" s="94" t="str">
        <f t="array" ref="AP12">IFERROR(INDEX(REPORT!$A$4:$BZ$99,MATCH($A12,REPORT!$A$4:$A$99,0),MATCH(AP$1,REPORT!$A$4:$BZ$4,0)),"")</f>
        <v>-</v>
      </c>
      <c r="AQ12" s="94" t="str">
        <f t="array" ref="AQ12">IFERROR(INDEX(REPORT!$A$4:$BZ$99,MATCH($A12,REPORT!$A$4:$A$99,0),MATCH(AQ$1,REPORT!$A$4:$BZ$4,0)),"")</f>
        <v>-</v>
      </c>
      <c r="AR12" s="94" t="str">
        <f t="array" ref="AR12">IFERROR(INDEX(REPORT!$A$4:$BZ$99,MATCH($A12,REPORT!$A$4:$A$99,0),MATCH(AR$1,REPORT!$A$4:$BZ$4,0)),"")</f>
        <v>-</v>
      </c>
      <c r="AS12" s="94" t="str">
        <f t="array" ref="AS12">IFERROR(INDEX(REPORT!$A$4:$BZ$99,MATCH($A12,REPORT!$A$4:$A$99,0),MATCH(AS$1,REPORT!$A$4:$BZ$4,0)),"")</f>
        <v>-</v>
      </c>
      <c r="AT12" s="94" t="str">
        <f t="array" ref="AT12">IFERROR(INDEX(REPORT!$A$4:$BZ$99,MATCH($A12,REPORT!$A$4:$A$99,0),MATCH(AT$1,REPORT!$A$4:$BZ$4,0)),"")</f>
        <v>-</v>
      </c>
      <c r="AU12" s="94" t="str">
        <f t="array" ref="AU12">IFERROR(INDEX(REPORT!$A$4:$BZ$99,MATCH($A12,REPORT!$A$4:$A$99,0),MATCH(AU$1,REPORT!$A$4:$BZ$4,0)),"")</f>
        <v>-</v>
      </c>
      <c r="AV12" s="94" t="str">
        <f t="array" ref="AV12">IFERROR(INDEX(REPORT!$A$4:$BZ$99,MATCH($A12,REPORT!$A$4:$A$99,0),MATCH(AV$1,REPORT!$A$4:$BZ$4,0)),"")</f>
        <v>-</v>
      </c>
      <c r="AW12" s="94" t="str">
        <f t="array" ref="AW12">IFERROR(INDEX(REPORT!$A$4:$BZ$99,MATCH($A12,REPORT!$A$4:$A$99,0),MATCH(AW$1,REPORT!$A$4:$BZ$4,0)),"")</f>
        <v>-</v>
      </c>
      <c r="AX12" s="94" t="str">
        <f t="array" ref="AX12">IFERROR(INDEX(REPORT!$A$4:$BZ$99,MATCH($A12,REPORT!$A$4:$A$99,0),MATCH(AX$1,REPORT!$A$4:$BZ$4,0)),"")</f>
        <v>-</v>
      </c>
      <c r="AY12" s="94" t="str">
        <f t="array" ref="AY12">IFERROR(INDEX(REPORT!$A$4:$BZ$99,MATCH($A12,REPORT!$A$4:$A$99,0),MATCH(AY$1,REPORT!$A$4:$BZ$4,0)),"")</f>
        <v>-</v>
      </c>
      <c r="AZ12" s="94" t="str">
        <f t="array" ref="AZ12">IFERROR(INDEX(REPORT!$A$4:$BZ$99,MATCH($A12,REPORT!$A$4:$A$99,0),MATCH(AZ$1,REPORT!$A$4:$BZ$4,0)),"")</f>
        <v>-</v>
      </c>
      <c r="BA12" s="94" t="str">
        <f t="array" ref="BA12">IFERROR(INDEX(REPORT!$A$4:$BZ$99,MATCH($A12,REPORT!$A$4:$A$99,0),MATCH(BA$1,REPORT!$A$4:$BZ$4,0)),"")</f>
        <v>-</v>
      </c>
      <c r="BB12" s="94" t="str">
        <f t="array" ref="BB12">IFERROR(INDEX(REPORT!$A$4:$BZ$99,MATCH($A12,REPORT!$A$4:$A$99,0),MATCH(BB$1,REPORT!$A$4:$BZ$4,0)),"")</f>
        <v>-</v>
      </c>
      <c r="BC12" s="94" t="str">
        <f t="array" ref="BC12">IFERROR(INDEX(REPORT!$A$4:$BZ$99,MATCH($A12,REPORT!$A$4:$A$99,0),MATCH(BC$1,REPORT!$A$4:$BZ$4,0)),"")</f>
        <v>-</v>
      </c>
      <c r="BD12" s="94" t="str">
        <f t="array" ref="BD12">IFERROR(INDEX(REPORT!$A$4:$BZ$99,MATCH($A12,REPORT!$A$4:$A$99,0),MATCH(BD$1,REPORT!$A$4:$BZ$4,0)),"")</f>
        <v>-</v>
      </c>
      <c r="BE12" s="94" t="str">
        <f t="array" ref="BE12">IFERROR(INDEX(REPORT!$A$4:$BZ$99,MATCH($A12,REPORT!$A$4:$A$99,0),MATCH(BE$1,REPORT!$A$4:$BZ$4,0)),"")</f>
        <v>-</v>
      </c>
      <c r="BF12" s="94" t="str">
        <f t="array" ref="BF12">IFERROR(INDEX(REPORT!$A$4:$BZ$99,MATCH($A12,REPORT!$A$4:$A$99,0),MATCH(BF$1,REPORT!$A$4:$BZ$4,0)),"")</f>
        <v>-</v>
      </c>
      <c r="BG12" s="94" t="str">
        <f t="array" ref="BG12">IFERROR(INDEX(REPORT!$A$4:$BZ$99,MATCH($A12,REPORT!$A$4:$A$99,0),MATCH(BG$1,REPORT!$A$4:$BZ$4,0)),"")</f>
        <v>-</v>
      </c>
      <c r="BH12" s="94" t="str">
        <f t="array" ref="BH12">IFERROR(INDEX(REPORT!$A$4:$BZ$99,MATCH($A12,REPORT!$A$4:$A$99,0),MATCH(BH$1,REPORT!$A$4:$BZ$4,0)),"")</f>
        <v>-</v>
      </c>
    </row>
    <row r="13" spans="1:60" ht="15.75" customHeight="1" x14ac:dyDescent="0.2">
      <c r="A13" s="95" t="str">
        <f>IF(LEN(REPORT!A16)&gt;2,REPORT!A16,"")</f>
        <v>AGED CARE 13</v>
      </c>
      <c r="B13" s="94" t="str">
        <f t="array" ref="B13">IFERROR(INDEX(REPORT!$A$4:$BZ$99,MATCH($A13,REPORT!$A$4:$A$99,0),MATCH(B$1,REPORT!$A$4:$BZ$4,0)),"")</f>
        <v>-</v>
      </c>
      <c r="C13" s="94" t="str">
        <f t="array" ref="C13">IFERROR(INDEX(REPORT!$A$4:$BZ$99,MATCH($A13,REPORT!$A$4:$A$99,0),MATCH(C$1,REPORT!$A$4:$BZ$4,0)),"")</f>
        <v>-</v>
      </c>
      <c r="D13" s="94" t="str">
        <f t="array" ref="D13">IFERROR(INDEX(REPORT!$A$4:$BZ$99,MATCH($A13,REPORT!$A$4:$A$99,0),MATCH(D$1,REPORT!$A$4:$BZ$4,0)),"")</f>
        <v>-</v>
      </c>
      <c r="E13" s="94" t="str">
        <f t="array" ref="E13">IFERROR(INDEX(REPORT!$A$4:$BZ$99,MATCH($A13,REPORT!$A$4:$A$99,0),MATCH(E$1,REPORT!$A$4:$BZ$4,0)),"")</f>
        <v>-</v>
      </c>
      <c r="F13" s="94" t="str">
        <f t="array" ref="F13">IFERROR(INDEX(REPORT!$A$4:$BZ$99,MATCH($A13,REPORT!$A$4:$A$99,0),MATCH(F$1,REPORT!$A$4:$BZ$4,0)),"")</f>
        <v>-</v>
      </c>
      <c r="G13" s="94" t="str">
        <f t="array" ref="G13">IFERROR(INDEX(REPORT!$A$4:$BZ$99,MATCH($A13,REPORT!$A$4:$A$99,0),MATCH(G$1,REPORT!$A$4:$BZ$4,0)),"")</f>
        <v>-</v>
      </c>
      <c r="H13" s="94" t="str">
        <f t="array" ref="H13">IFERROR(INDEX(REPORT!$A$4:$BZ$99,MATCH($A13,REPORT!$A$4:$A$99,0),MATCH(H$1,REPORT!$A$4:$BZ$4,0)),"")</f>
        <v>-</v>
      </c>
      <c r="I13" s="94" t="str">
        <f t="array" ref="I13">IFERROR(INDEX(REPORT!$A$4:$BZ$99,MATCH($A13,REPORT!$A$4:$A$99,0),MATCH(I$1,REPORT!$A$4:$BZ$4,0)),"")</f>
        <v>-</v>
      </c>
      <c r="J13" s="94" t="str">
        <f t="array" ref="J13">IFERROR(INDEX(REPORT!$A$4:$BZ$99,MATCH($A13,REPORT!$A$4:$A$99,0),MATCH(J$1,REPORT!$A$4:$BZ$4,0)),"")</f>
        <v>-</v>
      </c>
      <c r="K13" s="94" t="str">
        <f t="array" ref="K13">IFERROR(INDEX(REPORT!$A$4:$BZ$99,MATCH($A13,REPORT!$A$4:$A$99,0),MATCH(K$1,REPORT!$A$4:$BZ$4,0)),"")</f>
        <v>-</v>
      </c>
      <c r="L13" s="94" t="str">
        <f t="array" ref="L13">IFERROR(INDEX(REPORT!$A$4:$BZ$99,MATCH($A13,REPORT!$A$4:$A$99,0),MATCH(L$1,REPORT!$A$4:$BZ$4,0)),"")</f>
        <v>-</v>
      </c>
      <c r="M13" s="94" t="str">
        <f t="array" ref="M13">IFERROR(INDEX(REPORT!$A$4:$BZ$99,MATCH($A13,REPORT!$A$4:$A$99,0),MATCH(M$1,REPORT!$A$4:$BZ$4,0)),"")</f>
        <v>-</v>
      </c>
      <c r="N13" s="94" t="str">
        <f t="array" ref="N13">IFERROR(INDEX(REPORT!$A$4:$BZ$99,MATCH($A13,REPORT!$A$4:$A$99,0),MATCH(N$1,REPORT!$A$4:$BZ$4,0)),"")</f>
        <v>-</v>
      </c>
      <c r="O13" s="94" t="str">
        <f t="array" ref="O13">IFERROR(INDEX(REPORT!$A$4:$BZ$99,MATCH($A13,REPORT!$A$4:$A$99,0),MATCH(O$1,REPORT!$A$4:$BZ$4,0)),"")</f>
        <v>-</v>
      </c>
      <c r="P13" s="94" t="str">
        <f t="array" ref="P13">IFERROR(INDEX(REPORT!$A$4:$BZ$99,MATCH($A13,REPORT!$A$4:$A$99,0),MATCH(P$1,REPORT!$A$4:$BZ$4,0)),"")</f>
        <v>-</v>
      </c>
      <c r="Q13" s="94" t="str">
        <f t="array" ref="Q13">IFERROR(INDEX(REPORT!$A$4:$BZ$99,MATCH($A13,REPORT!$A$4:$A$99,0),MATCH(Q$1,REPORT!$A$4:$BZ$4,0)),"")</f>
        <v>-</v>
      </c>
      <c r="R13" s="94" t="str">
        <f t="array" ref="R13">IFERROR(INDEX(REPORT!$A$4:$BZ$99,MATCH($A13,REPORT!$A$4:$A$99,0),MATCH(R$1,REPORT!$A$4:$BZ$4,0)),"")</f>
        <v>-</v>
      </c>
      <c r="S13" s="94" t="str">
        <f t="array" ref="S13">IFERROR(INDEX(REPORT!$A$4:$BZ$99,MATCH($A13,REPORT!$A$4:$A$99,0),MATCH(S$1,REPORT!$A$4:$BZ$4,0)),"")</f>
        <v>-</v>
      </c>
      <c r="T13" s="94" t="str">
        <f t="array" ref="T13">IFERROR(INDEX(REPORT!$A$4:$BZ$99,MATCH($A13,REPORT!$A$4:$A$99,0),MATCH(T$1,REPORT!$A$4:$BZ$4,0)),"")</f>
        <v>-</v>
      </c>
      <c r="U13" s="94" t="str">
        <f t="array" ref="U13">IFERROR(INDEX(REPORT!$A$4:$BZ$99,MATCH($A13,REPORT!$A$4:$A$99,0),MATCH(U$1,REPORT!$A$4:$BZ$4,0)),"")</f>
        <v>-</v>
      </c>
      <c r="V13" s="94" t="str">
        <f t="array" ref="V13">IFERROR(INDEX(REPORT!$A$4:$BZ$99,MATCH($A13,REPORT!$A$4:$A$99,0),MATCH(V$1,REPORT!$A$4:$BZ$4,0)),"")</f>
        <v>-</v>
      </c>
      <c r="W13" s="94" t="str">
        <f t="array" ref="W13">IFERROR(INDEX(REPORT!$A$4:$BZ$99,MATCH($A13,REPORT!$A$4:$A$99,0),MATCH(W$1,REPORT!$A$4:$BZ$4,0)),"")</f>
        <v>-</v>
      </c>
      <c r="X13" s="94" t="str">
        <f t="array" ref="X13">IFERROR(INDEX(REPORT!$A$4:$BZ$99,MATCH($A13,REPORT!$A$4:$A$99,0),MATCH(X$1,REPORT!$A$4:$BZ$4,0)),"")</f>
        <v>-</v>
      </c>
      <c r="Y13" s="94" t="str">
        <f t="array" ref="Y13">IFERROR(INDEX(REPORT!$A$4:$BZ$99,MATCH($A13,REPORT!$A$4:$A$99,0),MATCH(Y$1,REPORT!$A$4:$BZ$4,0)),"")</f>
        <v>-</v>
      </c>
      <c r="Z13" s="94" t="str">
        <f t="array" ref="Z13">IFERROR(INDEX(REPORT!$A$4:$BZ$99,MATCH($A13,REPORT!$A$4:$A$99,0),MATCH(Z$1,REPORT!$A$4:$BZ$4,0)),"")</f>
        <v>-</v>
      </c>
      <c r="AA13" s="94" t="str">
        <f t="array" ref="AA13">IFERROR(INDEX(REPORT!$A$4:$BZ$99,MATCH($A13,REPORT!$A$4:$A$99,0),MATCH(AA$1,REPORT!$A$4:$BZ$4,0)),"")</f>
        <v>-</v>
      </c>
      <c r="AB13" s="94" t="str">
        <f t="array" ref="AB13">IFERROR(INDEX(REPORT!$A$4:$BZ$99,MATCH($A13,REPORT!$A$4:$A$99,0),MATCH(AB$1,REPORT!$A$4:$BZ$4,0)),"")</f>
        <v>-</v>
      </c>
      <c r="AC13" s="94" t="str">
        <f t="array" ref="AC13">IFERROR(INDEX(REPORT!$A$4:$BZ$99,MATCH($A13,REPORT!$A$4:$A$99,0),MATCH(AC$1,REPORT!$A$4:$BZ$4,0)),"")</f>
        <v>-</v>
      </c>
      <c r="AD13" s="94" t="str">
        <f t="array" ref="AD13">IFERROR(INDEX(REPORT!$A$4:$BZ$99,MATCH($A13,REPORT!$A$4:$A$99,0),MATCH(AD$1,REPORT!$A$4:$BZ$4,0)),"")</f>
        <v>-</v>
      </c>
      <c r="AE13" s="94" t="str">
        <f t="array" ref="AE13">IFERROR(INDEX(REPORT!$A$4:$BZ$99,MATCH($A13,REPORT!$A$4:$A$99,0),MATCH(AE$1,REPORT!$A$4:$BZ$4,0)),"")</f>
        <v>-</v>
      </c>
      <c r="AF13" s="94" t="str">
        <f t="array" ref="AF13">IFERROR(INDEX(REPORT!$A$4:$BZ$99,MATCH($A13,REPORT!$A$4:$A$99,0),MATCH(AF$1,REPORT!$A$4:$BZ$4,0)),"")</f>
        <v>-</v>
      </c>
      <c r="AG13" s="94" t="str">
        <f t="array" ref="AG13">IFERROR(INDEX(REPORT!$A$4:$BZ$99,MATCH($A13,REPORT!$A$4:$A$99,0),MATCH(AG$1,REPORT!$A$4:$BZ$4,0)),"")</f>
        <v>-</v>
      </c>
      <c r="AH13" s="94" t="str">
        <f t="array" ref="AH13">IFERROR(INDEX(REPORT!$A$4:$BZ$99,MATCH($A13,REPORT!$A$4:$A$99,0),MATCH(AH$1,REPORT!$A$4:$BZ$4,0)),"")</f>
        <v>-</v>
      </c>
      <c r="AI13" s="94" t="str">
        <f t="array" ref="AI13">IFERROR(INDEX(REPORT!$A$4:$BZ$99,MATCH($A13,REPORT!$A$4:$A$99,0),MATCH(AI$1,REPORT!$A$4:$BZ$4,0)),"")</f>
        <v>-</v>
      </c>
      <c r="AJ13" s="94" t="str">
        <f t="array" ref="AJ13">IFERROR(INDEX(REPORT!$A$4:$BZ$99,MATCH($A13,REPORT!$A$4:$A$99,0),MATCH(AJ$1,REPORT!$A$4:$BZ$4,0)),"")</f>
        <v>-</v>
      </c>
      <c r="AK13" s="94" t="str">
        <f t="array" ref="AK13">IFERROR(INDEX(REPORT!$A$4:$BZ$99,MATCH($A13,REPORT!$A$4:$A$99,0),MATCH(AK$1,REPORT!$A$4:$BZ$4,0)),"")</f>
        <v>-</v>
      </c>
      <c r="AL13" s="94" t="str">
        <f t="array" ref="AL13">IFERROR(INDEX(REPORT!$A$4:$BZ$99,MATCH($A13,REPORT!$A$4:$A$99,0),MATCH(AL$1,REPORT!$A$4:$BZ$4,0)),"")</f>
        <v>-</v>
      </c>
      <c r="AM13" s="94" t="str">
        <f t="array" ref="AM13">IFERROR(INDEX(REPORT!$A$4:$BZ$99,MATCH($A13,REPORT!$A$4:$A$99,0),MATCH(AM$1,REPORT!$A$4:$BZ$4,0)),"")</f>
        <v>-</v>
      </c>
      <c r="AN13" s="94" t="str">
        <f t="array" ref="AN13">IFERROR(INDEX(REPORT!$A$4:$BZ$99,MATCH($A13,REPORT!$A$4:$A$99,0),MATCH(AN$1,REPORT!$A$4:$BZ$4,0)),"")</f>
        <v>-</v>
      </c>
      <c r="AO13" s="94" t="str">
        <f t="array" ref="AO13">IFERROR(INDEX(REPORT!$A$4:$BZ$99,MATCH($A13,REPORT!$A$4:$A$99,0),MATCH(AO$1,REPORT!$A$4:$BZ$4,0)),"")</f>
        <v>-</v>
      </c>
      <c r="AP13" s="94" t="str">
        <f t="array" ref="AP13">IFERROR(INDEX(REPORT!$A$4:$BZ$99,MATCH($A13,REPORT!$A$4:$A$99,0),MATCH(AP$1,REPORT!$A$4:$BZ$4,0)),"")</f>
        <v>-</v>
      </c>
      <c r="AQ13" s="94" t="str">
        <f t="array" ref="AQ13">IFERROR(INDEX(REPORT!$A$4:$BZ$99,MATCH($A13,REPORT!$A$4:$A$99,0),MATCH(AQ$1,REPORT!$A$4:$BZ$4,0)),"")</f>
        <v>-</v>
      </c>
      <c r="AR13" s="94" t="str">
        <f t="array" ref="AR13">IFERROR(INDEX(REPORT!$A$4:$BZ$99,MATCH($A13,REPORT!$A$4:$A$99,0),MATCH(AR$1,REPORT!$A$4:$BZ$4,0)),"")</f>
        <v>-</v>
      </c>
      <c r="AS13" s="94" t="str">
        <f t="array" ref="AS13">IFERROR(INDEX(REPORT!$A$4:$BZ$99,MATCH($A13,REPORT!$A$4:$A$99,0),MATCH(AS$1,REPORT!$A$4:$BZ$4,0)),"")</f>
        <v>-</v>
      </c>
      <c r="AT13" s="94" t="str">
        <f t="array" ref="AT13">IFERROR(INDEX(REPORT!$A$4:$BZ$99,MATCH($A13,REPORT!$A$4:$A$99,0),MATCH(AT$1,REPORT!$A$4:$BZ$4,0)),"")</f>
        <v>-</v>
      </c>
      <c r="AU13" s="94" t="str">
        <f t="array" ref="AU13">IFERROR(INDEX(REPORT!$A$4:$BZ$99,MATCH($A13,REPORT!$A$4:$A$99,0),MATCH(AU$1,REPORT!$A$4:$BZ$4,0)),"")</f>
        <v>-</v>
      </c>
      <c r="AV13" s="94" t="str">
        <f t="array" ref="AV13">IFERROR(INDEX(REPORT!$A$4:$BZ$99,MATCH($A13,REPORT!$A$4:$A$99,0),MATCH(AV$1,REPORT!$A$4:$BZ$4,0)),"")</f>
        <v>-</v>
      </c>
      <c r="AW13" s="94" t="str">
        <f t="array" ref="AW13">IFERROR(INDEX(REPORT!$A$4:$BZ$99,MATCH($A13,REPORT!$A$4:$A$99,0),MATCH(AW$1,REPORT!$A$4:$BZ$4,0)),"")</f>
        <v>-</v>
      </c>
      <c r="AX13" s="94" t="str">
        <f t="array" ref="AX13">IFERROR(INDEX(REPORT!$A$4:$BZ$99,MATCH($A13,REPORT!$A$4:$A$99,0),MATCH(AX$1,REPORT!$A$4:$BZ$4,0)),"")</f>
        <v>-</v>
      </c>
      <c r="AY13" s="94" t="str">
        <f t="array" ref="AY13">IFERROR(INDEX(REPORT!$A$4:$BZ$99,MATCH($A13,REPORT!$A$4:$A$99,0),MATCH(AY$1,REPORT!$A$4:$BZ$4,0)),"")</f>
        <v>-</v>
      </c>
      <c r="AZ13" s="94" t="str">
        <f t="array" ref="AZ13">IFERROR(INDEX(REPORT!$A$4:$BZ$99,MATCH($A13,REPORT!$A$4:$A$99,0),MATCH(AZ$1,REPORT!$A$4:$BZ$4,0)),"")</f>
        <v>-</v>
      </c>
      <c r="BA13" s="94" t="str">
        <f t="array" ref="BA13">IFERROR(INDEX(REPORT!$A$4:$BZ$99,MATCH($A13,REPORT!$A$4:$A$99,0),MATCH(BA$1,REPORT!$A$4:$BZ$4,0)),"")</f>
        <v>-</v>
      </c>
      <c r="BB13" s="94" t="str">
        <f t="array" ref="BB13">IFERROR(INDEX(REPORT!$A$4:$BZ$99,MATCH($A13,REPORT!$A$4:$A$99,0),MATCH(BB$1,REPORT!$A$4:$BZ$4,0)),"")</f>
        <v>-</v>
      </c>
      <c r="BC13" s="94" t="str">
        <f t="array" ref="BC13">IFERROR(INDEX(REPORT!$A$4:$BZ$99,MATCH($A13,REPORT!$A$4:$A$99,0),MATCH(BC$1,REPORT!$A$4:$BZ$4,0)),"")</f>
        <v>-</v>
      </c>
      <c r="BD13" s="94" t="str">
        <f t="array" ref="BD13">IFERROR(INDEX(REPORT!$A$4:$BZ$99,MATCH($A13,REPORT!$A$4:$A$99,0),MATCH(BD$1,REPORT!$A$4:$BZ$4,0)),"")</f>
        <v>-</v>
      </c>
      <c r="BE13" s="94" t="str">
        <f t="array" ref="BE13">IFERROR(INDEX(REPORT!$A$4:$BZ$99,MATCH($A13,REPORT!$A$4:$A$99,0),MATCH(BE$1,REPORT!$A$4:$BZ$4,0)),"")</f>
        <v>-</v>
      </c>
      <c r="BF13" s="94" t="str">
        <f t="array" ref="BF13">IFERROR(INDEX(REPORT!$A$4:$BZ$99,MATCH($A13,REPORT!$A$4:$A$99,0),MATCH(BF$1,REPORT!$A$4:$BZ$4,0)),"")</f>
        <v>-</v>
      </c>
      <c r="BG13" s="94" t="str">
        <f t="array" ref="BG13">IFERROR(INDEX(REPORT!$A$4:$BZ$99,MATCH($A13,REPORT!$A$4:$A$99,0),MATCH(BG$1,REPORT!$A$4:$BZ$4,0)),"")</f>
        <v>-</v>
      </c>
      <c r="BH13" s="94" t="str">
        <f t="array" ref="BH13">IFERROR(INDEX(REPORT!$A$4:$BZ$99,MATCH($A13,REPORT!$A$4:$A$99,0),MATCH(BH$1,REPORT!$A$4:$BZ$4,0)),"")</f>
        <v>-</v>
      </c>
    </row>
    <row r="14" spans="1:60" ht="15.75" customHeight="1" x14ac:dyDescent="0.2">
      <c r="A14" s="95" t="str">
        <f>IF(LEN(REPORT!A17)&gt;2,REPORT!A17,"")</f>
        <v>AGED CARE 14</v>
      </c>
      <c r="B14" s="94" t="str">
        <f t="array" ref="B14">IFERROR(INDEX(REPORT!$A$4:$BZ$99,MATCH($A14,REPORT!$A$4:$A$99,0),MATCH(B$1,REPORT!$A$4:$BZ$4,0)),"")</f>
        <v>-</v>
      </c>
      <c r="C14" s="94" t="str">
        <f t="array" ref="C14">IFERROR(INDEX(REPORT!$A$4:$BZ$99,MATCH($A14,REPORT!$A$4:$A$99,0),MATCH(C$1,REPORT!$A$4:$BZ$4,0)),"")</f>
        <v>-</v>
      </c>
      <c r="D14" s="94" t="str">
        <f t="array" ref="D14">IFERROR(INDEX(REPORT!$A$4:$BZ$99,MATCH($A14,REPORT!$A$4:$A$99,0),MATCH(D$1,REPORT!$A$4:$BZ$4,0)),"")</f>
        <v>-</v>
      </c>
      <c r="E14" s="94" t="str">
        <f t="array" ref="E14">IFERROR(INDEX(REPORT!$A$4:$BZ$99,MATCH($A14,REPORT!$A$4:$A$99,0),MATCH(E$1,REPORT!$A$4:$BZ$4,0)),"")</f>
        <v>-</v>
      </c>
      <c r="F14" s="94" t="str">
        <f t="array" ref="F14">IFERROR(INDEX(REPORT!$A$4:$BZ$99,MATCH($A14,REPORT!$A$4:$A$99,0),MATCH(F$1,REPORT!$A$4:$BZ$4,0)),"")</f>
        <v>-</v>
      </c>
      <c r="G14" s="94" t="str">
        <f t="array" ref="G14">IFERROR(INDEX(REPORT!$A$4:$BZ$99,MATCH($A14,REPORT!$A$4:$A$99,0),MATCH(G$1,REPORT!$A$4:$BZ$4,0)),"")</f>
        <v>-</v>
      </c>
      <c r="H14" s="94" t="str">
        <f t="array" ref="H14">IFERROR(INDEX(REPORT!$A$4:$BZ$99,MATCH($A14,REPORT!$A$4:$A$99,0),MATCH(H$1,REPORT!$A$4:$BZ$4,0)),"")</f>
        <v>-</v>
      </c>
      <c r="I14" s="94" t="str">
        <f t="array" ref="I14">IFERROR(INDEX(REPORT!$A$4:$BZ$99,MATCH($A14,REPORT!$A$4:$A$99,0),MATCH(I$1,REPORT!$A$4:$BZ$4,0)),"")</f>
        <v>-</v>
      </c>
      <c r="J14" s="94" t="str">
        <f t="array" ref="J14">IFERROR(INDEX(REPORT!$A$4:$BZ$99,MATCH($A14,REPORT!$A$4:$A$99,0),MATCH(J$1,REPORT!$A$4:$BZ$4,0)),"")</f>
        <v>-</v>
      </c>
      <c r="K14" s="94" t="str">
        <f t="array" ref="K14">IFERROR(INDEX(REPORT!$A$4:$BZ$99,MATCH($A14,REPORT!$A$4:$A$99,0),MATCH(K$1,REPORT!$A$4:$BZ$4,0)),"")</f>
        <v>-</v>
      </c>
      <c r="L14" s="94" t="str">
        <f t="array" ref="L14">IFERROR(INDEX(REPORT!$A$4:$BZ$99,MATCH($A14,REPORT!$A$4:$A$99,0),MATCH(L$1,REPORT!$A$4:$BZ$4,0)),"")</f>
        <v>-</v>
      </c>
      <c r="M14" s="94" t="str">
        <f t="array" ref="M14">IFERROR(INDEX(REPORT!$A$4:$BZ$99,MATCH($A14,REPORT!$A$4:$A$99,0),MATCH(M$1,REPORT!$A$4:$BZ$4,0)),"")</f>
        <v>-</v>
      </c>
      <c r="N14" s="94" t="str">
        <f t="array" ref="N14">IFERROR(INDEX(REPORT!$A$4:$BZ$99,MATCH($A14,REPORT!$A$4:$A$99,0),MATCH(N$1,REPORT!$A$4:$BZ$4,0)),"")</f>
        <v>-</v>
      </c>
      <c r="O14" s="94" t="str">
        <f t="array" ref="O14">IFERROR(INDEX(REPORT!$A$4:$BZ$99,MATCH($A14,REPORT!$A$4:$A$99,0),MATCH(O$1,REPORT!$A$4:$BZ$4,0)),"")</f>
        <v>-</v>
      </c>
      <c r="P14" s="94" t="str">
        <f t="array" ref="P14">IFERROR(INDEX(REPORT!$A$4:$BZ$99,MATCH($A14,REPORT!$A$4:$A$99,0),MATCH(P$1,REPORT!$A$4:$BZ$4,0)),"")</f>
        <v>-</v>
      </c>
      <c r="Q14" s="94" t="str">
        <f t="array" ref="Q14">IFERROR(INDEX(REPORT!$A$4:$BZ$99,MATCH($A14,REPORT!$A$4:$A$99,0),MATCH(Q$1,REPORT!$A$4:$BZ$4,0)),"")</f>
        <v>-</v>
      </c>
      <c r="R14" s="94" t="str">
        <f t="array" ref="R14">IFERROR(INDEX(REPORT!$A$4:$BZ$99,MATCH($A14,REPORT!$A$4:$A$99,0),MATCH(R$1,REPORT!$A$4:$BZ$4,0)),"")</f>
        <v>-</v>
      </c>
      <c r="S14" s="94" t="str">
        <f t="array" ref="S14">IFERROR(INDEX(REPORT!$A$4:$BZ$99,MATCH($A14,REPORT!$A$4:$A$99,0),MATCH(S$1,REPORT!$A$4:$BZ$4,0)),"")</f>
        <v>-</v>
      </c>
      <c r="T14" s="94" t="str">
        <f t="array" ref="T14">IFERROR(INDEX(REPORT!$A$4:$BZ$99,MATCH($A14,REPORT!$A$4:$A$99,0),MATCH(T$1,REPORT!$A$4:$BZ$4,0)),"")</f>
        <v>-</v>
      </c>
      <c r="U14" s="94" t="str">
        <f t="array" ref="U14">IFERROR(INDEX(REPORT!$A$4:$BZ$99,MATCH($A14,REPORT!$A$4:$A$99,0),MATCH(U$1,REPORT!$A$4:$BZ$4,0)),"")</f>
        <v>-</v>
      </c>
      <c r="V14" s="94" t="str">
        <f t="array" ref="V14">IFERROR(INDEX(REPORT!$A$4:$BZ$99,MATCH($A14,REPORT!$A$4:$A$99,0),MATCH(V$1,REPORT!$A$4:$BZ$4,0)),"")</f>
        <v>-</v>
      </c>
      <c r="W14" s="94" t="str">
        <f t="array" ref="W14">IFERROR(INDEX(REPORT!$A$4:$BZ$99,MATCH($A14,REPORT!$A$4:$A$99,0),MATCH(W$1,REPORT!$A$4:$BZ$4,0)),"")</f>
        <v>-</v>
      </c>
      <c r="X14" s="94" t="str">
        <f t="array" ref="X14">IFERROR(INDEX(REPORT!$A$4:$BZ$99,MATCH($A14,REPORT!$A$4:$A$99,0),MATCH(X$1,REPORT!$A$4:$BZ$4,0)),"")</f>
        <v>-</v>
      </c>
      <c r="Y14" s="94" t="str">
        <f t="array" ref="Y14">IFERROR(INDEX(REPORT!$A$4:$BZ$99,MATCH($A14,REPORT!$A$4:$A$99,0),MATCH(Y$1,REPORT!$A$4:$BZ$4,0)),"")</f>
        <v>-</v>
      </c>
      <c r="Z14" s="94" t="str">
        <f t="array" ref="Z14">IFERROR(INDEX(REPORT!$A$4:$BZ$99,MATCH($A14,REPORT!$A$4:$A$99,0),MATCH(Z$1,REPORT!$A$4:$BZ$4,0)),"")</f>
        <v>-</v>
      </c>
      <c r="AA14" s="94" t="str">
        <f t="array" ref="AA14">IFERROR(INDEX(REPORT!$A$4:$BZ$99,MATCH($A14,REPORT!$A$4:$A$99,0),MATCH(AA$1,REPORT!$A$4:$BZ$4,0)),"")</f>
        <v>-</v>
      </c>
      <c r="AB14" s="94" t="str">
        <f t="array" ref="AB14">IFERROR(INDEX(REPORT!$A$4:$BZ$99,MATCH($A14,REPORT!$A$4:$A$99,0),MATCH(AB$1,REPORT!$A$4:$BZ$4,0)),"")</f>
        <v>-</v>
      </c>
      <c r="AC14" s="94" t="str">
        <f t="array" ref="AC14">IFERROR(INDEX(REPORT!$A$4:$BZ$99,MATCH($A14,REPORT!$A$4:$A$99,0),MATCH(AC$1,REPORT!$A$4:$BZ$4,0)),"")</f>
        <v>-</v>
      </c>
      <c r="AD14" s="94" t="str">
        <f t="array" ref="AD14">IFERROR(INDEX(REPORT!$A$4:$BZ$99,MATCH($A14,REPORT!$A$4:$A$99,0),MATCH(AD$1,REPORT!$A$4:$BZ$4,0)),"")</f>
        <v>-</v>
      </c>
      <c r="AE14" s="94" t="str">
        <f t="array" ref="AE14">IFERROR(INDEX(REPORT!$A$4:$BZ$99,MATCH($A14,REPORT!$A$4:$A$99,0),MATCH(AE$1,REPORT!$A$4:$BZ$4,0)),"")</f>
        <v>-</v>
      </c>
      <c r="AF14" s="94" t="str">
        <f t="array" ref="AF14">IFERROR(INDEX(REPORT!$A$4:$BZ$99,MATCH($A14,REPORT!$A$4:$A$99,0),MATCH(AF$1,REPORT!$A$4:$BZ$4,0)),"")</f>
        <v>-</v>
      </c>
      <c r="AG14" s="94" t="str">
        <f t="array" ref="AG14">IFERROR(INDEX(REPORT!$A$4:$BZ$99,MATCH($A14,REPORT!$A$4:$A$99,0),MATCH(AG$1,REPORT!$A$4:$BZ$4,0)),"")</f>
        <v>-</v>
      </c>
      <c r="AH14" s="94" t="str">
        <f t="array" ref="AH14">IFERROR(INDEX(REPORT!$A$4:$BZ$99,MATCH($A14,REPORT!$A$4:$A$99,0),MATCH(AH$1,REPORT!$A$4:$BZ$4,0)),"")</f>
        <v>-</v>
      </c>
      <c r="AI14" s="94" t="str">
        <f t="array" ref="AI14">IFERROR(INDEX(REPORT!$A$4:$BZ$99,MATCH($A14,REPORT!$A$4:$A$99,0),MATCH(AI$1,REPORT!$A$4:$BZ$4,0)),"")</f>
        <v>-</v>
      </c>
      <c r="AJ14" s="94" t="str">
        <f t="array" ref="AJ14">IFERROR(INDEX(REPORT!$A$4:$BZ$99,MATCH($A14,REPORT!$A$4:$A$99,0),MATCH(AJ$1,REPORT!$A$4:$BZ$4,0)),"")</f>
        <v>-</v>
      </c>
      <c r="AK14" s="94" t="str">
        <f t="array" ref="AK14">IFERROR(INDEX(REPORT!$A$4:$BZ$99,MATCH($A14,REPORT!$A$4:$A$99,0),MATCH(AK$1,REPORT!$A$4:$BZ$4,0)),"")</f>
        <v>-</v>
      </c>
      <c r="AL14" s="94" t="str">
        <f t="array" ref="AL14">IFERROR(INDEX(REPORT!$A$4:$BZ$99,MATCH($A14,REPORT!$A$4:$A$99,0),MATCH(AL$1,REPORT!$A$4:$BZ$4,0)),"")</f>
        <v>-</v>
      </c>
      <c r="AM14" s="94" t="str">
        <f t="array" ref="AM14">IFERROR(INDEX(REPORT!$A$4:$BZ$99,MATCH($A14,REPORT!$A$4:$A$99,0),MATCH(AM$1,REPORT!$A$4:$BZ$4,0)),"")</f>
        <v>-</v>
      </c>
      <c r="AN14" s="94" t="str">
        <f t="array" ref="AN14">IFERROR(INDEX(REPORT!$A$4:$BZ$99,MATCH($A14,REPORT!$A$4:$A$99,0),MATCH(AN$1,REPORT!$A$4:$BZ$4,0)),"")</f>
        <v>-</v>
      </c>
      <c r="AO14" s="94" t="str">
        <f t="array" ref="AO14">IFERROR(INDEX(REPORT!$A$4:$BZ$99,MATCH($A14,REPORT!$A$4:$A$99,0),MATCH(AO$1,REPORT!$A$4:$BZ$4,0)),"")</f>
        <v>-</v>
      </c>
      <c r="AP14" s="94" t="str">
        <f t="array" ref="AP14">IFERROR(INDEX(REPORT!$A$4:$BZ$99,MATCH($A14,REPORT!$A$4:$A$99,0),MATCH(AP$1,REPORT!$A$4:$BZ$4,0)),"")</f>
        <v>-</v>
      </c>
      <c r="AQ14" s="94" t="str">
        <f t="array" ref="AQ14">IFERROR(INDEX(REPORT!$A$4:$BZ$99,MATCH($A14,REPORT!$A$4:$A$99,0),MATCH(AQ$1,REPORT!$A$4:$BZ$4,0)),"")</f>
        <v>-</v>
      </c>
      <c r="AR14" s="94" t="str">
        <f t="array" ref="AR14">IFERROR(INDEX(REPORT!$A$4:$BZ$99,MATCH($A14,REPORT!$A$4:$A$99,0),MATCH(AR$1,REPORT!$A$4:$BZ$4,0)),"")</f>
        <v>-</v>
      </c>
      <c r="AS14" s="94" t="str">
        <f t="array" ref="AS14">IFERROR(INDEX(REPORT!$A$4:$BZ$99,MATCH($A14,REPORT!$A$4:$A$99,0),MATCH(AS$1,REPORT!$A$4:$BZ$4,0)),"")</f>
        <v>-</v>
      </c>
      <c r="AT14" s="94" t="str">
        <f t="array" ref="AT14">IFERROR(INDEX(REPORT!$A$4:$BZ$99,MATCH($A14,REPORT!$A$4:$A$99,0),MATCH(AT$1,REPORT!$A$4:$BZ$4,0)),"")</f>
        <v>-</v>
      </c>
      <c r="AU14" s="94" t="str">
        <f t="array" ref="AU14">IFERROR(INDEX(REPORT!$A$4:$BZ$99,MATCH($A14,REPORT!$A$4:$A$99,0),MATCH(AU$1,REPORT!$A$4:$BZ$4,0)),"")</f>
        <v>-</v>
      </c>
      <c r="AV14" s="94" t="str">
        <f t="array" ref="AV14">IFERROR(INDEX(REPORT!$A$4:$BZ$99,MATCH($A14,REPORT!$A$4:$A$99,0),MATCH(AV$1,REPORT!$A$4:$BZ$4,0)),"")</f>
        <v>-</v>
      </c>
      <c r="AW14" s="94" t="str">
        <f t="array" ref="AW14">IFERROR(INDEX(REPORT!$A$4:$BZ$99,MATCH($A14,REPORT!$A$4:$A$99,0),MATCH(AW$1,REPORT!$A$4:$BZ$4,0)),"")</f>
        <v>-</v>
      </c>
      <c r="AX14" s="94" t="str">
        <f t="array" ref="AX14">IFERROR(INDEX(REPORT!$A$4:$BZ$99,MATCH($A14,REPORT!$A$4:$A$99,0),MATCH(AX$1,REPORT!$A$4:$BZ$4,0)),"")</f>
        <v>-</v>
      </c>
      <c r="AY14" s="94" t="str">
        <f t="array" ref="AY14">IFERROR(INDEX(REPORT!$A$4:$BZ$99,MATCH($A14,REPORT!$A$4:$A$99,0),MATCH(AY$1,REPORT!$A$4:$BZ$4,0)),"")</f>
        <v>-</v>
      </c>
      <c r="AZ14" s="94" t="str">
        <f t="array" ref="AZ14">IFERROR(INDEX(REPORT!$A$4:$BZ$99,MATCH($A14,REPORT!$A$4:$A$99,0),MATCH(AZ$1,REPORT!$A$4:$BZ$4,0)),"")</f>
        <v>-</v>
      </c>
      <c r="BA14" s="94" t="str">
        <f t="array" ref="BA14">IFERROR(INDEX(REPORT!$A$4:$BZ$99,MATCH($A14,REPORT!$A$4:$A$99,0),MATCH(BA$1,REPORT!$A$4:$BZ$4,0)),"")</f>
        <v>-</v>
      </c>
      <c r="BB14" s="94" t="str">
        <f t="array" ref="BB14">IFERROR(INDEX(REPORT!$A$4:$BZ$99,MATCH($A14,REPORT!$A$4:$A$99,0),MATCH(BB$1,REPORT!$A$4:$BZ$4,0)),"")</f>
        <v>-</v>
      </c>
      <c r="BC14" s="94" t="str">
        <f t="array" ref="BC14">IFERROR(INDEX(REPORT!$A$4:$BZ$99,MATCH($A14,REPORT!$A$4:$A$99,0),MATCH(BC$1,REPORT!$A$4:$BZ$4,0)),"")</f>
        <v>-</v>
      </c>
      <c r="BD14" s="94" t="str">
        <f t="array" ref="BD14">IFERROR(INDEX(REPORT!$A$4:$BZ$99,MATCH($A14,REPORT!$A$4:$A$99,0),MATCH(BD$1,REPORT!$A$4:$BZ$4,0)),"")</f>
        <v>-</v>
      </c>
      <c r="BE14" s="94" t="str">
        <f t="array" ref="BE14">IFERROR(INDEX(REPORT!$A$4:$BZ$99,MATCH($A14,REPORT!$A$4:$A$99,0),MATCH(BE$1,REPORT!$A$4:$BZ$4,0)),"")</f>
        <v>-</v>
      </c>
      <c r="BF14" s="94" t="str">
        <f t="array" ref="BF14">IFERROR(INDEX(REPORT!$A$4:$BZ$99,MATCH($A14,REPORT!$A$4:$A$99,0),MATCH(BF$1,REPORT!$A$4:$BZ$4,0)),"")</f>
        <v>-</v>
      </c>
      <c r="BG14" s="94" t="str">
        <f t="array" ref="BG14">IFERROR(INDEX(REPORT!$A$4:$BZ$99,MATCH($A14,REPORT!$A$4:$A$99,0),MATCH(BG$1,REPORT!$A$4:$BZ$4,0)),"")</f>
        <v>-</v>
      </c>
      <c r="BH14" s="94" t="str">
        <f t="array" ref="BH14">IFERROR(INDEX(REPORT!$A$4:$BZ$99,MATCH($A14,REPORT!$A$4:$A$99,0),MATCH(BH$1,REPORT!$A$4:$BZ$4,0)),"")</f>
        <v>-</v>
      </c>
    </row>
    <row r="15" spans="1:60" ht="15.75" customHeight="1" x14ac:dyDescent="0.2">
      <c r="A15" s="95" t="str">
        <f>IF(LEN(REPORT!A18)&gt;2,REPORT!A18,"")</f>
        <v>AGED CARE 15</v>
      </c>
      <c r="B15" s="94" t="str">
        <f t="array" ref="B15">IFERROR(INDEX(REPORT!$A$4:$BZ$99,MATCH($A15,REPORT!$A$4:$A$99,0),MATCH(B$1,REPORT!$A$4:$BZ$4,0)),"")</f>
        <v>-</v>
      </c>
      <c r="C15" s="94" t="str">
        <f t="array" ref="C15">IFERROR(INDEX(REPORT!$A$4:$BZ$99,MATCH($A15,REPORT!$A$4:$A$99,0),MATCH(C$1,REPORT!$A$4:$BZ$4,0)),"")</f>
        <v>-</v>
      </c>
      <c r="D15" s="94" t="str">
        <f t="array" ref="D15">IFERROR(INDEX(REPORT!$A$4:$BZ$99,MATCH($A15,REPORT!$A$4:$A$99,0),MATCH(D$1,REPORT!$A$4:$BZ$4,0)),"")</f>
        <v>-</v>
      </c>
      <c r="E15" s="94" t="str">
        <f t="array" ref="E15">IFERROR(INDEX(REPORT!$A$4:$BZ$99,MATCH($A15,REPORT!$A$4:$A$99,0),MATCH(E$1,REPORT!$A$4:$BZ$4,0)),"")</f>
        <v>-</v>
      </c>
      <c r="F15" s="94" t="str">
        <f t="array" ref="F15">IFERROR(INDEX(REPORT!$A$4:$BZ$99,MATCH($A15,REPORT!$A$4:$A$99,0),MATCH(F$1,REPORT!$A$4:$BZ$4,0)),"")</f>
        <v>-</v>
      </c>
      <c r="G15" s="94" t="str">
        <f t="array" ref="G15">IFERROR(INDEX(REPORT!$A$4:$BZ$99,MATCH($A15,REPORT!$A$4:$A$99,0),MATCH(G$1,REPORT!$A$4:$BZ$4,0)),"")</f>
        <v>-</v>
      </c>
      <c r="H15" s="94" t="str">
        <f t="array" ref="H15">IFERROR(INDEX(REPORT!$A$4:$BZ$99,MATCH($A15,REPORT!$A$4:$A$99,0),MATCH(H$1,REPORT!$A$4:$BZ$4,0)),"")</f>
        <v>-</v>
      </c>
      <c r="I15" s="94" t="str">
        <f t="array" ref="I15">IFERROR(INDEX(REPORT!$A$4:$BZ$99,MATCH($A15,REPORT!$A$4:$A$99,0),MATCH(I$1,REPORT!$A$4:$BZ$4,0)),"")</f>
        <v>-</v>
      </c>
      <c r="J15" s="94" t="str">
        <f t="array" ref="J15">IFERROR(INDEX(REPORT!$A$4:$BZ$99,MATCH($A15,REPORT!$A$4:$A$99,0),MATCH(J$1,REPORT!$A$4:$BZ$4,0)),"")</f>
        <v>-</v>
      </c>
      <c r="K15" s="94" t="str">
        <f t="array" ref="K15">IFERROR(INDEX(REPORT!$A$4:$BZ$99,MATCH($A15,REPORT!$A$4:$A$99,0),MATCH(K$1,REPORT!$A$4:$BZ$4,0)),"")</f>
        <v>-</v>
      </c>
      <c r="L15" s="94" t="str">
        <f t="array" ref="L15">IFERROR(INDEX(REPORT!$A$4:$BZ$99,MATCH($A15,REPORT!$A$4:$A$99,0),MATCH(L$1,REPORT!$A$4:$BZ$4,0)),"")</f>
        <v>-</v>
      </c>
      <c r="M15" s="94" t="str">
        <f t="array" ref="M15">IFERROR(INDEX(REPORT!$A$4:$BZ$99,MATCH($A15,REPORT!$A$4:$A$99,0),MATCH(M$1,REPORT!$A$4:$BZ$4,0)),"")</f>
        <v>-</v>
      </c>
      <c r="N15" s="94" t="str">
        <f t="array" ref="N15">IFERROR(INDEX(REPORT!$A$4:$BZ$99,MATCH($A15,REPORT!$A$4:$A$99,0),MATCH(N$1,REPORT!$A$4:$BZ$4,0)),"")</f>
        <v>-</v>
      </c>
      <c r="O15" s="94" t="str">
        <f t="array" ref="O15">IFERROR(INDEX(REPORT!$A$4:$BZ$99,MATCH($A15,REPORT!$A$4:$A$99,0),MATCH(O$1,REPORT!$A$4:$BZ$4,0)),"")</f>
        <v>-</v>
      </c>
      <c r="P15" s="94" t="str">
        <f t="array" ref="P15">IFERROR(INDEX(REPORT!$A$4:$BZ$99,MATCH($A15,REPORT!$A$4:$A$99,0),MATCH(P$1,REPORT!$A$4:$BZ$4,0)),"")</f>
        <v>-</v>
      </c>
      <c r="Q15" s="94" t="str">
        <f t="array" ref="Q15">IFERROR(INDEX(REPORT!$A$4:$BZ$99,MATCH($A15,REPORT!$A$4:$A$99,0),MATCH(Q$1,REPORT!$A$4:$BZ$4,0)),"")</f>
        <v>-</v>
      </c>
      <c r="R15" s="94" t="str">
        <f t="array" ref="R15">IFERROR(INDEX(REPORT!$A$4:$BZ$99,MATCH($A15,REPORT!$A$4:$A$99,0),MATCH(R$1,REPORT!$A$4:$BZ$4,0)),"")</f>
        <v>-</v>
      </c>
      <c r="S15" s="94" t="str">
        <f t="array" ref="S15">IFERROR(INDEX(REPORT!$A$4:$BZ$99,MATCH($A15,REPORT!$A$4:$A$99,0),MATCH(S$1,REPORT!$A$4:$BZ$4,0)),"")</f>
        <v>-</v>
      </c>
      <c r="T15" s="94" t="str">
        <f t="array" ref="T15">IFERROR(INDEX(REPORT!$A$4:$BZ$99,MATCH($A15,REPORT!$A$4:$A$99,0),MATCH(T$1,REPORT!$A$4:$BZ$4,0)),"")</f>
        <v>-</v>
      </c>
      <c r="U15" s="94" t="str">
        <f t="array" ref="U15">IFERROR(INDEX(REPORT!$A$4:$BZ$99,MATCH($A15,REPORT!$A$4:$A$99,0),MATCH(U$1,REPORT!$A$4:$BZ$4,0)),"")</f>
        <v>-</v>
      </c>
      <c r="V15" s="94" t="str">
        <f t="array" ref="V15">IFERROR(INDEX(REPORT!$A$4:$BZ$99,MATCH($A15,REPORT!$A$4:$A$99,0),MATCH(V$1,REPORT!$A$4:$BZ$4,0)),"")</f>
        <v>-</v>
      </c>
      <c r="W15" s="94" t="str">
        <f t="array" ref="W15">IFERROR(INDEX(REPORT!$A$4:$BZ$99,MATCH($A15,REPORT!$A$4:$A$99,0),MATCH(W$1,REPORT!$A$4:$BZ$4,0)),"")</f>
        <v>-</v>
      </c>
      <c r="X15" s="94" t="str">
        <f t="array" ref="X15">IFERROR(INDEX(REPORT!$A$4:$BZ$99,MATCH($A15,REPORT!$A$4:$A$99,0),MATCH(X$1,REPORT!$A$4:$BZ$4,0)),"")</f>
        <v>-</v>
      </c>
      <c r="Y15" s="94" t="str">
        <f t="array" ref="Y15">IFERROR(INDEX(REPORT!$A$4:$BZ$99,MATCH($A15,REPORT!$A$4:$A$99,0),MATCH(Y$1,REPORT!$A$4:$BZ$4,0)),"")</f>
        <v>-</v>
      </c>
      <c r="Z15" s="94" t="str">
        <f t="array" ref="Z15">IFERROR(INDEX(REPORT!$A$4:$BZ$99,MATCH($A15,REPORT!$A$4:$A$99,0),MATCH(Z$1,REPORT!$A$4:$BZ$4,0)),"")</f>
        <v>-</v>
      </c>
      <c r="AA15" s="94" t="str">
        <f t="array" ref="AA15">IFERROR(INDEX(REPORT!$A$4:$BZ$99,MATCH($A15,REPORT!$A$4:$A$99,0),MATCH(AA$1,REPORT!$A$4:$BZ$4,0)),"")</f>
        <v>-</v>
      </c>
      <c r="AB15" s="94" t="str">
        <f t="array" ref="AB15">IFERROR(INDEX(REPORT!$A$4:$BZ$99,MATCH($A15,REPORT!$A$4:$A$99,0),MATCH(AB$1,REPORT!$A$4:$BZ$4,0)),"")</f>
        <v>-</v>
      </c>
      <c r="AC15" s="94" t="str">
        <f t="array" ref="AC15">IFERROR(INDEX(REPORT!$A$4:$BZ$99,MATCH($A15,REPORT!$A$4:$A$99,0),MATCH(AC$1,REPORT!$A$4:$BZ$4,0)),"")</f>
        <v>-</v>
      </c>
      <c r="AD15" s="94" t="str">
        <f t="array" ref="AD15">IFERROR(INDEX(REPORT!$A$4:$BZ$99,MATCH($A15,REPORT!$A$4:$A$99,0),MATCH(AD$1,REPORT!$A$4:$BZ$4,0)),"")</f>
        <v>-</v>
      </c>
      <c r="AE15" s="94" t="str">
        <f t="array" ref="AE15">IFERROR(INDEX(REPORT!$A$4:$BZ$99,MATCH($A15,REPORT!$A$4:$A$99,0),MATCH(AE$1,REPORT!$A$4:$BZ$4,0)),"")</f>
        <v>-</v>
      </c>
      <c r="AF15" s="94" t="str">
        <f t="array" ref="AF15">IFERROR(INDEX(REPORT!$A$4:$BZ$99,MATCH($A15,REPORT!$A$4:$A$99,0),MATCH(AF$1,REPORT!$A$4:$BZ$4,0)),"")</f>
        <v>-</v>
      </c>
      <c r="AG15" s="94" t="str">
        <f t="array" ref="AG15">IFERROR(INDEX(REPORT!$A$4:$BZ$99,MATCH($A15,REPORT!$A$4:$A$99,0),MATCH(AG$1,REPORT!$A$4:$BZ$4,0)),"")</f>
        <v>-</v>
      </c>
      <c r="AH15" s="94" t="str">
        <f t="array" ref="AH15">IFERROR(INDEX(REPORT!$A$4:$BZ$99,MATCH($A15,REPORT!$A$4:$A$99,0),MATCH(AH$1,REPORT!$A$4:$BZ$4,0)),"")</f>
        <v>-</v>
      </c>
      <c r="AI15" s="94" t="str">
        <f t="array" ref="AI15">IFERROR(INDEX(REPORT!$A$4:$BZ$99,MATCH($A15,REPORT!$A$4:$A$99,0),MATCH(AI$1,REPORT!$A$4:$BZ$4,0)),"")</f>
        <v>-</v>
      </c>
      <c r="AJ15" s="94" t="str">
        <f t="array" ref="AJ15">IFERROR(INDEX(REPORT!$A$4:$BZ$99,MATCH($A15,REPORT!$A$4:$A$99,0),MATCH(AJ$1,REPORT!$A$4:$BZ$4,0)),"")</f>
        <v>-</v>
      </c>
      <c r="AK15" s="94" t="str">
        <f t="array" ref="AK15">IFERROR(INDEX(REPORT!$A$4:$BZ$99,MATCH($A15,REPORT!$A$4:$A$99,0),MATCH(AK$1,REPORT!$A$4:$BZ$4,0)),"")</f>
        <v>-</v>
      </c>
      <c r="AL15" s="94" t="str">
        <f t="array" ref="AL15">IFERROR(INDEX(REPORT!$A$4:$BZ$99,MATCH($A15,REPORT!$A$4:$A$99,0),MATCH(AL$1,REPORT!$A$4:$BZ$4,0)),"")</f>
        <v>-</v>
      </c>
      <c r="AM15" s="94" t="str">
        <f t="array" ref="AM15">IFERROR(INDEX(REPORT!$A$4:$BZ$99,MATCH($A15,REPORT!$A$4:$A$99,0),MATCH(AM$1,REPORT!$A$4:$BZ$4,0)),"")</f>
        <v>-</v>
      </c>
      <c r="AN15" s="94" t="str">
        <f t="array" ref="AN15">IFERROR(INDEX(REPORT!$A$4:$BZ$99,MATCH($A15,REPORT!$A$4:$A$99,0),MATCH(AN$1,REPORT!$A$4:$BZ$4,0)),"")</f>
        <v>-</v>
      </c>
      <c r="AO15" s="94" t="str">
        <f t="array" ref="AO15">IFERROR(INDEX(REPORT!$A$4:$BZ$99,MATCH($A15,REPORT!$A$4:$A$99,0),MATCH(AO$1,REPORT!$A$4:$BZ$4,0)),"")</f>
        <v>-</v>
      </c>
      <c r="AP15" s="94" t="str">
        <f t="array" ref="AP15">IFERROR(INDEX(REPORT!$A$4:$BZ$99,MATCH($A15,REPORT!$A$4:$A$99,0),MATCH(AP$1,REPORT!$A$4:$BZ$4,0)),"")</f>
        <v>-</v>
      </c>
      <c r="AQ15" s="94" t="str">
        <f t="array" ref="AQ15">IFERROR(INDEX(REPORT!$A$4:$BZ$99,MATCH($A15,REPORT!$A$4:$A$99,0),MATCH(AQ$1,REPORT!$A$4:$BZ$4,0)),"")</f>
        <v>-</v>
      </c>
      <c r="AR15" s="94" t="str">
        <f t="array" ref="AR15">IFERROR(INDEX(REPORT!$A$4:$BZ$99,MATCH($A15,REPORT!$A$4:$A$99,0),MATCH(AR$1,REPORT!$A$4:$BZ$4,0)),"")</f>
        <v>-</v>
      </c>
      <c r="AS15" s="94" t="str">
        <f t="array" ref="AS15">IFERROR(INDEX(REPORT!$A$4:$BZ$99,MATCH($A15,REPORT!$A$4:$A$99,0),MATCH(AS$1,REPORT!$A$4:$BZ$4,0)),"")</f>
        <v>-</v>
      </c>
      <c r="AT15" s="94" t="str">
        <f t="array" ref="AT15">IFERROR(INDEX(REPORT!$A$4:$BZ$99,MATCH($A15,REPORT!$A$4:$A$99,0),MATCH(AT$1,REPORT!$A$4:$BZ$4,0)),"")</f>
        <v>-</v>
      </c>
      <c r="AU15" s="94" t="str">
        <f t="array" ref="AU15">IFERROR(INDEX(REPORT!$A$4:$BZ$99,MATCH($A15,REPORT!$A$4:$A$99,0),MATCH(AU$1,REPORT!$A$4:$BZ$4,0)),"")</f>
        <v>-</v>
      </c>
      <c r="AV15" s="94" t="str">
        <f t="array" ref="AV15">IFERROR(INDEX(REPORT!$A$4:$BZ$99,MATCH($A15,REPORT!$A$4:$A$99,0),MATCH(AV$1,REPORT!$A$4:$BZ$4,0)),"")</f>
        <v>-</v>
      </c>
      <c r="AW15" s="94" t="str">
        <f t="array" ref="AW15">IFERROR(INDEX(REPORT!$A$4:$BZ$99,MATCH($A15,REPORT!$A$4:$A$99,0),MATCH(AW$1,REPORT!$A$4:$BZ$4,0)),"")</f>
        <v>-</v>
      </c>
      <c r="AX15" s="94" t="str">
        <f t="array" ref="AX15">IFERROR(INDEX(REPORT!$A$4:$BZ$99,MATCH($A15,REPORT!$A$4:$A$99,0),MATCH(AX$1,REPORT!$A$4:$BZ$4,0)),"")</f>
        <v>-</v>
      </c>
      <c r="AY15" s="94" t="str">
        <f t="array" ref="AY15">IFERROR(INDEX(REPORT!$A$4:$BZ$99,MATCH($A15,REPORT!$A$4:$A$99,0),MATCH(AY$1,REPORT!$A$4:$BZ$4,0)),"")</f>
        <v>-</v>
      </c>
      <c r="AZ15" s="94" t="str">
        <f t="array" ref="AZ15">IFERROR(INDEX(REPORT!$A$4:$BZ$99,MATCH($A15,REPORT!$A$4:$A$99,0),MATCH(AZ$1,REPORT!$A$4:$BZ$4,0)),"")</f>
        <v>-</v>
      </c>
      <c r="BA15" s="94" t="str">
        <f t="array" ref="BA15">IFERROR(INDEX(REPORT!$A$4:$BZ$99,MATCH($A15,REPORT!$A$4:$A$99,0),MATCH(BA$1,REPORT!$A$4:$BZ$4,0)),"")</f>
        <v>-</v>
      </c>
      <c r="BB15" s="94" t="str">
        <f t="array" ref="BB15">IFERROR(INDEX(REPORT!$A$4:$BZ$99,MATCH($A15,REPORT!$A$4:$A$99,0),MATCH(BB$1,REPORT!$A$4:$BZ$4,0)),"")</f>
        <v>-</v>
      </c>
      <c r="BC15" s="94" t="str">
        <f t="array" ref="BC15">IFERROR(INDEX(REPORT!$A$4:$BZ$99,MATCH($A15,REPORT!$A$4:$A$99,0),MATCH(BC$1,REPORT!$A$4:$BZ$4,0)),"")</f>
        <v>-</v>
      </c>
      <c r="BD15" s="94" t="str">
        <f t="array" ref="BD15">IFERROR(INDEX(REPORT!$A$4:$BZ$99,MATCH($A15,REPORT!$A$4:$A$99,0),MATCH(BD$1,REPORT!$A$4:$BZ$4,0)),"")</f>
        <v>-</v>
      </c>
      <c r="BE15" s="94" t="str">
        <f t="array" ref="BE15">IFERROR(INDEX(REPORT!$A$4:$BZ$99,MATCH($A15,REPORT!$A$4:$A$99,0),MATCH(BE$1,REPORT!$A$4:$BZ$4,0)),"")</f>
        <v>-</v>
      </c>
      <c r="BF15" s="94" t="str">
        <f t="array" ref="BF15">IFERROR(INDEX(REPORT!$A$4:$BZ$99,MATCH($A15,REPORT!$A$4:$A$99,0),MATCH(BF$1,REPORT!$A$4:$BZ$4,0)),"")</f>
        <v>-</v>
      </c>
      <c r="BG15" s="94" t="str">
        <f t="array" ref="BG15">IFERROR(INDEX(REPORT!$A$4:$BZ$99,MATCH($A15,REPORT!$A$4:$A$99,0),MATCH(BG$1,REPORT!$A$4:$BZ$4,0)),"")</f>
        <v>-</v>
      </c>
      <c r="BH15" s="94" t="str">
        <f t="array" ref="BH15">IFERROR(INDEX(REPORT!$A$4:$BZ$99,MATCH($A15,REPORT!$A$4:$A$99,0),MATCH(BH$1,REPORT!$A$4:$BZ$4,0)),"")</f>
        <v>-</v>
      </c>
    </row>
    <row r="16" spans="1:60" ht="15.75" customHeight="1" x14ac:dyDescent="0.2">
      <c r="A16" s="95" t="str">
        <f>IF(LEN(REPORT!A19)&gt;2,REPORT!A19,"")</f>
        <v>AGED CARE 16</v>
      </c>
      <c r="B16" s="94" t="str">
        <f t="array" ref="B16">IFERROR(INDEX(REPORT!$A$4:$BZ$99,MATCH($A16,REPORT!$A$4:$A$99,0),MATCH(B$1,REPORT!$A$4:$BZ$4,0)),"")</f>
        <v>-</v>
      </c>
      <c r="C16" s="94" t="str">
        <f t="array" ref="C16">IFERROR(INDEX(REPORT!$A$4:$BZ$99,MATCH($A16,REPORT!$A$4:$A$99,0),MATCH(C$1,REPORT!$A$4:$BZ$4,0)),"")</f>
        <v>-</v>
      </c>
      <c r="D16" s="94" t="str">
        <f t="array" ref="D16">IFERROR(INDEX(REPORT!$A$4:$BZ$99,MATCH($A16,REPORT!$A$4:$A$99,0),MATCH(D$1,REPORT!$A$4:$BZ$4,0)),"")</f>
        <v>-</v>
      </c>
      <c r="E16" s="94" t="str">
        <f t="array" ref="E16">IFERROR(INDEX(REPORT!$A$4:$BZ$99,MATCH($A16,REPORT!$A$4:$A$99,0),MATCH(E$1,REPORT!$A$4:$BZ$4,0)),"")</f>
        <v>-</v>
      </c>
      <c r="F16" s="94" t="str">
        <f t="array" ref="F16">IFERROR(INDEX(REPORT!$A$4:$BZ$99,MATCH($A16,REPORT!$A$4:$A$99,0),MATCH(F$1,REPORT!$A$4:$BZ$4,0)),"")</f>
        <v>-</v>
      </c>
      <c r="G16" s="94" t="str">
        <f t="array" ref="G16">IFERROR(INDEX(REPORT!$A$4:$BZ$99,MATCH($A16,REPORT!$A$4:$A$99,0),MATCH(G$1,REPORT!$A$4:$BZ$4,0)),"")</f>
        <v>-</v>
      </c>
      <c r="H16" s="94" t="str">
        <f t="array" ref="H16">IFERROR(INDEX(REPORT!$A$4:$BZ$99,MATCH($A16,REPORT!$A$4:$A$99,0),MATCH(H$1,REPORT!$A$4:$BZ$4,0)),"")</f>
        <v>-</v>
      </c>
      <c r="I16" s="94" t="str">
        <f t="array" ref="I16">IFERROR(INDEX(REPORT!$A$4:$BZ$99,MATCH($A16,REPORT!$A$4:$A$99,0),MATCH(I$1,REPORT!$A$4:$BZ$4,0)),"")</f>
        <v>-</v>
      </c>
      <c r="J16" s="94" t="str">
        <f t="array" ref="J16">IFERROR(INDEX(REPORT!$A$4:$BZ$99,MATCH($A16,REPORT!$A$4:$A$99,0),MATCH(J$1,REPORT!$A$4:$BZ$4,0)),"")</f>
        <v>-</v>
      </c>
      <c r="K16" s="94" t="str">
        <f t="array" ref="K16">IFERROR(INDEX(REPORT!$A$4:$BZ$99,MATCH($A16,REPORT!$A$4:$A$99,0),MATCH(K$1,REPORT!$A$4:$BZ$4,0)),"")</f>
        <v>-</v>
      </c>
      <c r="L16" s="94" t="str">
        <f t="array" ref="L16">IFERROR(INDEX(REPORT!$A$4:$BZ$99,MATCH($A16,REPORT!$A$4:$A$99,0),MATCH(L$1,REPORT!$A$4:$BZ$4,0)),"")</f>
        <v>-</v>
      </c>
      <c r="M16" s="94" t="str">
        <f t="array" ref="M16">IFERROR(INDEX(REPORT!$A$4:$BZ$99,MATCH($A16,REPORT!$A$4:$A$99,0),MATCH(M$1,REPORT!$A$4:$BZ$4,0)),"")</f>
        <v>-</v>
      </c>
      <c r="N16" s="94" t="str">
        <f t="array" ref="N16">IFERROR(INDEX(REPORT!$A$4:$BZ$99,MATCH($A16,REPORT!$A$4:$A$99,0),MATCH(N$1,REPORT!$A$4:$BZ$4,0)),"")</f>
        <v>-</v>
      </c>
      <c r="O16" s="94" t="str">
        <f t="array" ref="O16">IFERROR(INDEX(REPORT!$A$4:$BZ$99,MATCH($A16,REPORT!$A$4:$A$99,0),MATCH(O$1,REPORT!$A$4:$BZ$4,0)),"")</f>
        <v>-</v>
      </c>
      <c r="P16" s="94" t="str">
        <f t="array" ref="P16">IFERROR(INDEX(REPORT!$A$4:$BZ$99,MATCH($A16,REPORT!$A$4:$A$99,0),MATCH(P$1,REPORT!$A$4:$BZ$4,0)),"")</f>
        <v>-</v>
      </c>
      <c r="Q16" s="94" t="str">
        <f t="array" ref="Q16">IFERROR(INDEX(REPORT!$A$4:$BZ$99,MATCH($A16,REPORT!$A$4:$A$99,0),MATCH(Q$1,REPORT!$A$4:$BZ$4,0)),"")</f>
        <v>-</v>
      </c>
      <c r="R16" s="94" t="str">
        <f t="array" ref="R16">IFERROR(INDEX(REPORT!$A$4:$BZ$99,MATCH($A16,REPORT!$A$4:$A$99,0),MATCH(R$1,REPORT!$A$4:$BZ$4,0)),"")</f>
        <v>-</v>
      </c>
      <c r="S16" s="94" t="str">
        <f t="array" ref="S16">IFERROR(INDEX(REPORT!$A$4:$BZ$99,MATCH($A16,REPORT!$A$4:$A$99,0),MATCH(S$1,REPORT!$A$4:$BZ$4,0)),"")</f>
        <v>-</v>
      </c>
      <c r="T16" s="94" t="str">
        <f t="array" ref="T16">IFERROR(INDEX(REPORT!$A$4:$BZ$99,MATCH($A16,REPORT!$A$4:$A$99,0),MATCH(T$1,REPORT!$A$4:$BZ$4,0)),"")</f>
        <v>-</v>
      </c>
      <c r="U16" s="94" t="str">
        <f t="array" ref="U16">IFERROR(INDEX(REPORT!$A$4:$BZ$99,MATCH($A16,REPORT!$A$4:$A$99,0),MATCH(U$1,REPORT!$A$4:$BZ$4,0)),"")</f>
        <v>-</v>
      </c>
      <c r="V16" s="94" t="str">
        <f t="array" ref="V16">IFERROR(INDEX(REPORT!$A$4:$BZ$99,MATCH($A16,REPORT!$A$4:$A$99,0),MATCH(V$1,REPORT!$A$4:$BZ$4,0)),"")</f>
        <v>-</v>
      </c>
      <c r="W16" s="94" t="str">
        <f t="array" ref="W16">IFERROR(INDEX(REPORT!$A$4:$BZ$99,MATCH($A16,REPORT!$A$4:$A$99,0),MATCH(W$1,REPORT!$A$4:$BZ$4,0)),"")</f>
        <v>-</v>
      </c>
      <c r="X16" s="94" t="str">
        <f t="array" ref="X16">IFERROR(INDEX(REPORT!$A$4:$BZ$99,MATCH($A16,REPORT!$A$4:$A$99,0),MATCH(X$1,REPORT!$A$4:$BZ$4,0)),"")</f>
        <v>-</v>
      </c>
      <c r="Y16" s="94" t="str">
        <f t="array" ref="Y16">IFERROR(INDEX(REPORT!$A$4:$BZ$99,MATCH($A16,REPORT!$A$4:$A$99,0),MATCH(Y$1,REPORT!$A$4:$BZ$4,0)),"")</f>
        <v>-</v>
      </c>
      <c r="Z16" s="94" t="str">
        <f t="array" ref="Z16">IFERROR(INDEX(REPORT!$A$4:$BZ$99,MATCH($A16,REPORT!$A$4:$A$99,0),MATCH(Z$1,REPORT!$A$4:$BZ$4,0)),"")</f>
        <v>-</v>
      </c>
      <c r="AA16" s="94" t="str">
        <f t="array" ref="AA16">IFERROR(INDEX(REPORT!$A$4:$BZ$99,MATCH($A16,REPORT!$A$4:$A$99,0),MATCH(AA$1,REPORT!$A$4:$BZ$4,0)),"")</f>
        <v>-</v>
      </c>
      <c r="AB16" s="94" t="str">
        <f t="array" ref="AB16">IFERROR(INDEX(REPORT!$A$4:$BZ$99,MATCH($A16,REPORT!$A$4:$A$99,0),MATCH(AB$1,REPORT!$A$4:$BZ$4,0)),"")</f>
        <v>-</v>
      </c>
      <c r="AC16" s="94" t="str">
        <f t="array" ref="AC16">IFERROR(INDEX(REPORT!$A$4:$BZ$99,MATCH($A16,REPORT!$A$4:$A$99,0),MATCH(AC$1,REPORT!$A$4:$BZ$4,0)),"")</f>
        <v>-</v>
      </c>
      <c r="AD16" s="94" t="str">
        <f t="array" ref="AD16">IFERROR(INDEX(REPORT!$A$4:$BZ$99,MATCH($A16,REPORT!$A$4:$A$99,0),MATCH(AD$1,REPORT!$A$4:$BZ$4,0)),"")</f>
        <v>-</v>
      </c>
      <c r="AE16" s="94" t="str">
        <f t="array" ref="AE16">IFERROR(INDEX(REPORT!$A$4:$BZ$99,MATCH($A16,REPORT!$A$4:$A$99,0),MATCH(AE$1,REPORT!$A$4:$BZ$4,0)),"")</f>
        <v>-</v>
      </c>
      <c r="AF16" s="94" t="str">
        <f t="array" ref="AF16">IFERROR(INDEX(REPORT!$A$4:$BZ$99,MATCH($A16,REPORT!$A$4:$A$99,0),MATCH(AF$1,REPORT!$A$4:$BZ$4,0)),"")</f>
        <v>-</v>
      </c>
      <c r="AG16" s="94" t="str">
        <f t="array" ref="AG16">IFERROR(INDEX(REPORT!$A$4:$BZ$99,MATCH($A16,REPORT!$A$4:$A$99,0),MATCH(AG$1,REPORT!$A$4:$BZ$4,0)),"")</f>
        <v>-</v>
      </c>
      <c r="AH16" s="94" t="str">
        <f t="array" ref="AH16">IFERROR(INDEX(REPORT!$A$4:$BZ$99,MATCH($A16,REPORT!$A$4:$A$99,0),MATCH(AH$1,REPORT!$A$4:$BZ$4,0)),"")</f>
        <v>-</v>
      </c>
      <c r="AI16" s="94" t="str">
        <f t="array" ref="AI16">IFERROR(INDEX(REPORT!$A$4:$BZ$99,MATCH($A16,REPORT!$A$4:$A$99,0),MATCH(AI$1,REPORT!$A$4:$BZ$4,0)),"")</f>
        <v>-</v>
      </c>
      <c r="AJ16" s="94" t="str">
        <f t="array" ref="AJ16">IFERROR(INDEX(REPORT!$A$4:$BZ$99,MATCH($A16,REPORT!$A$4:$A$99,0),MATCH(AJ$1,REPORT!$A$4:$BZ$4,0)),"")</f>
        <v>-</v>
      </c>
      <c r="AK16" s="94" t="str">
        <f t="array" ref="AK16">IFERROR(INDEX(REPORT!$A$4:$BZ$99,MATCH($A16,REPORT!$A$4:$A$99,0),MATCH(AK$1,REPORT!$A$4:$BZ$4,0)),"")</f>
        <v>-</v>
      </c>
      <c r="AL16" s="94" t="str">
        <f t="array" ref="AL16">IFERROR(INDEX(REPORT!$A$4:$BZ$99,MATCH($A16,REPORT!$A$4:$A$99,0),MATCH(AL$1,REPORT!$A$4:$BZ$4,0)),"")</f>
        <v>-</v>
      </c>
      <c r="AM16" s="94" t="str">
        <f t="array" ref="AM16">IFERROR(INDEX(REPORT!$A$4:$BZ$99,MATCH($A16,REPORT!$A$4:$A$99,0),MATCH(AM$1,REPORT!$A$4:$BZ$4,0)),"")</f>
        <v>-</v>
      </c>
      <c r="AN16" s="94" t="str">
        <f t="array" ref="AN16">IFERROR(INDEX(REPORT!$A$4:$BZ$99,MATCH($A16,REPORT!$A$4:$A$99,0),MATCH(AN$1,REPORT!$A$4:$BZ$4,0)),"")</f>
        <v>-</v>
      </c>
      <c r="AO16" s="94" t="str">
        <f t="array" ref="AO16">IFERROR(INDEX(REPORT!$A$4:$BZ$99,MATCH($A16,REPORT!$A$4:$A$99,0),MATCH(AO$1,REPORT!$A$4:$BZ$4,0)),"")</f>
        <v>-</v>
      </c>
      <c r="AP16" s="94" t="str">
        <f t="array" ref="AP16">IFERROR(INDEX(REPORT!$A$4:$BZ$99,MATCH($A16,REPORT!$A$4:$A$99,0),MATCH(AP$1,REPORT!$A$4:$BZ$4,0)),"")</f>
        <v>-</v>
      </c>
      <c r="AQ16" s="94" t="str">
        <f t="array" ref="AQ16">IFERROR(INDEX(REPORT!$A$4:$BZ$99,MATCH($A16,REPORT!$A$4:$A$99,0),MATCH(AQ$1,REPORT!$A$4:$BZ$4,0)),"")</f>
        <v>-</v>
      </c>
      <c r="AR16" s="94" t="str">
        <f t="array" ref="AR16">IFERROR(INDEX(REPORT!$A$4:$BZ$99,MATCH($A16,REPORT!$A$4:$A$99,0),MATCH(AR$1,REPORT!$A$4:$BZ$4,0)),"")</f>
        <v>-</v>
      </c>
      <c r="AS16" s="94" t="str">
        <f t="array" ref="AS16">IFERROR(INDEX(REPORT!$A$4:$BZ$99,MATCH($A16,REPORT!$A$4:$A$99,0),MATCH(AS$1,REPORT!$A$4:$BZ$4,0)),"")</f>
        <v>-</v>
      </c>
      <c r="AT16" s="94" t="str">
        <f t="array" ref="AT16">IFERROR(INDEX(REPORT!$A$4:$BZ$99,MATCH($A16,REPORT!$A$4:$A$99,0),MATCH(AT$1,REPORT!$A$4:$BZ$4,0)),"")</f>
        <v>-</v>
      </c>
      <c r="AU16" s="94" t="str">
        <f t="array" ref="AU16">IFERROR(INDEX(REPORT!$A$4:$BZ$99,MATCH($A16,REPORT!$A$4:$A$99,0),MATCH(AU$1,REPORT!$A$4:$BZ$4,0)),"")</f>
        <v>-</v>
      </c>
      <c r="AV16" s="94" t="str">
        <f t="array" ref="AV16">IFERROR(INDEX(REPORT!$A$4:$BZ$99,MATCH($A16,REPORT!$A$4:$A$99,0),MATCH(AV$1,REPORT!$A$4:$BZ$4,0)),"")</f>
        <v>-</v>
      </c>
      <c r="AW16" s="94" t="str">
        <f t="array" ref="AW16">IFERROR(INDEX(REPORT!$A$4:$BZ$99,MATCH($A16,REPORT!$A$4:$A$99,0),MATCH(AW$1,REPORT!$A$4:$BZ$4,0)),"")</f>
        <v>-</v>
      </c>
      <c r="AX16" s="94" t="str">
        <f t="array" ref="AX16">IFERROR(INDEX(REPORT!$A$4:$BZ$99,MATCH($A16,REPORT!$A$4:$A$99,0),MATCH(AX$1,REPORT!$A$4:$BZ$4,0)),"")</f>
        <v>-</v>
      </c>
      <c r="AY16" s="94" t="str">
        <f t="array" ref="AY16">IFERROR(INDEX(REPORT!$A$4:$BZ$99,MATCH($A16,REPORT!$A$4:$A$99,0),MATCH(AY$1,REPORT!$A$4:$BZ$4,0)),"")</f>
        <v>-</v>
      </c>
      <c r="AZ16" s="94" t="str">
        <f t="array" ref="AZ16">IFERROR(INDEX(REPORT!$A$4:$BZ$99,MATCH($A16,REPORT!$A$4:$A$99,0),MATCH(AZ$1,REPORT!$A$4:$BZ$4,0)),"")</f>
        <v>-</v>
      </c>
      <c r="BA16" s="94" t="str">
        <f t="array" ref="BA16">IFERROR(INDEX(REPORT!$A$4:$BZ$99,MATCH($A16,REPORT!$A$4:$A$99,0),MATCH(BA$1,REPORT!$A$4:$BZ$4,0)),"")</f>
        <v>-</v>
      </c>
      <c r="BB16" s="94" t="str">
        <f t="array" ref="BB16">IFERROR(INDEX(REPORT!$A$4:$BZ$99,MATCH($A16,REPORT!$A$4:$A$99,0),MATCH(BB$1,REPORT!$A$4:$BZ$4,0)),"")</f>
        <v>-</v>
      </c>
      <c r="BC16" s="94" t="str">
        <f t="array" ref="BC16">IFERROR(INDEX(REPORT!$A$4:$BZ$99,MATCH($A16,REPORT!$A$4:$A$99,0),MATCH(BC$1,REPORT!$A$4:$BZ$4,0)),"")</f>
        <v>-</v>
      </c>
      <c r="BD16" s="94" t="str">
        <f t="array" ref="BD16">IFERROR(INDEX(REPORT!$A$4:$BZ$99,MATCH($A16,REPORT!$A$4:$A$99,0),MATCH(BD$1,REPORT!$A$4:$BZ$4,0)),"")</f>
        <v>-</v>
      </c>
      <c r="BE16" s="94" t="str">
        <f t="array" ref="BE16">IFERROR(INDEX(REPORT!$A$4:$BZ$99,MATCH($A16,REPORT!$A$4:$A$99,0),MATCH(BE$1,REPORT!$A$4:$BZ$4,0)),"")</f>
        <v>-</v>
      </c>
      <c r="BF16" s="94" t="str">
        <f t="array" ref="BF16">IFERROR(INDEX(REPORT!$A$4:$BZ$99,MATCH($A16,REPORT!$A$4:$A$99,0),MATCH(BF$1,REPORT!$A$4:$BZ$4,0)),"")</f>
        <v>-</v>
      </c>
      <c r="BG16" s="94" t="str">
        <f t="array" ref="BG16">IFERROR(INDEX(REPORT!$A$4:$BZ$99,MATCH($A16,REPORT!$A$4:$A$99,0),MATCH(BG$1,REPORT!$A$4:$BZ$4,0)),"")</f>
        <v>-</v>
      </c>
      <c r="BH16" s="94" t="str">
        <f t="array" ref="BH16">IFERROR(INDEX(REPORT!$A$4:$BZ$99,MATCH($A16,REPORT!$A$4:$A$99,0),MATCH(BH$1,REPORT!$A$4:$BZ$4,0)),"")</f>
        <v>-</v>
      </c>
    </row>
    <row r="17" spans="1:60" ht="15.75" customHeight="1" x14ac:dyDescent="0.2">
      <c r="A17" s="95" t="str">
        <f>IF(LEN(REPORT!A20)&gt;2,REPORT!A20,"")</f>
        <v>AGED CARE 17</v>
      </c>
      <c r="B17" s="94" t="str">
        <f t="array" ref="B17">IFERROR(INDEX(REPORT!$A$4:$BZ$99,MATCH($A17,REPORT!$A$4:$A$99,0),MATCH(B$1,REPORT!$A$4:$BZ$4,0)),"")</f>
        <v>-</v>
      </c>
      <c r="C17" s="94" t="str">
        <f t="array" ref="C17">IFERROR(INDEX(REPORT!$A$4:$BZ$99,MATCH($A17,REPORT!$A$4:$A$99,0),MATCH(C$1,REPORT!$A$4:$BZ$4,0)),"")</f>
        <v>-</v>
      </c>
      <c r="D17" s="94" t="str">
        <f t="array" ref="D17">IFERROR(INDEX(REPORT!$A$4:$BZ$99,MATCH($A17,REPORT!$A$4:$A$99,0),MATCH(D$1,REPORT!$A$4:$BZ$4,0)),"")</f>
        <v>-</v>
      </c>
      <c r="E17" s="94" t="str">
        <f t="array" ref="E17">IFERROR(INDEX(REPORT!$A$4:$BZ$99,MATCH($A17,REPORT!$A$4:$A$99,0),MATCH(E$1,REPORT!$A$4:$BZ$4,0)),"")</f>
        <v>-</v>
      </c>
      <c r="F17" s="94" t="str">
        <f t="array" ref="F17">IFERROR(INDEX(REPORT!$A$4:$BZ$99,MATCH($A17,REPORT!$A$4:$A$99,0),MATCH(F$1,REPORT!$A$4:$BZ$4,0)),"")</f>
        <v>-</v>
      </c>
      <c r="G17" s="94" t="str">
        <f t="array" ref="G17">IFERROR(INDEX(REPORT!$A$4:$BZ$99,MATCH($A17,REPORT!$A$4:$A$99,0),MATCH(G$1,REPORT!$A$4:$BZ$4,0)),"")</f>
        <v>-</v>
      </c>
      <c r="H17" s="94" t="str">
        <f t="array" ref="H17">IFERROR(INDEX(REPORT!$A$4:$BZ$99,MATCH($A17,REPORT!$A$4:$A$99,0),MATCH(H$1,REPORT!$A$4:$BZ$4,0)),"")</f>
        <v>-</v>
      </c>
      <c r="I17" s="94" t="str">
        <f t="array" ref="I17">IFERROR(INDEX(REPORT!$A$4:$BZ$99,MATCH($A17,REPORT!$A$4:$A$99,0),MATCH(I$1,REPORT!$A$4:$BZ$4,0)),"")</f>
        <v>-</v>
      </c>
      <c r="J17" s="94" t="str">
        <f t="array" ref="J17">IFERROR(INDEX(REPORT!$A$4:$BZ$99,MATCH($A17,REPORT!$A$4:$A$99,0),MATCH(J$1,REPORT!$A$4:$BZ$4,0)),"")</f>
        <v>-</v>
      </c>
      <c r="K17" s="94" t="str">
        <f t="array" ref="K17">IFERROR(INDEX(REPORT!$A$4:$BZ$99,MATCH($A17,REPORT!$A$4:$A$99,0),MATCH(K$1,REPORT!$A$4:$BZ$4,0)),"")</f>
        <v>-</v>
      </c>
      <c r="L17" s="94" t="str">
        <f t="array" ref="L17">IFERROR(INDEX(REPORT!$A$4:$BZ$99,MATCH($A17,REPORT!$A$4:$A$99,0),MATCH(L$1,REPORT!$A$4:$BZ$4,0)),"")</f>
        <v>-</v>
      </c>
      <c r="M17" s="94" t="str">
        <f t="array" ref="M17">IFERROR(INDEX(REPORT!$A$4:$BZ$99,MATCH($A17,REPORT!$A$4:$A$99,0),MATCH(M$1,REPORT!$A$4:$BZ$4,0)),"")</f>
        <v>-</v>
      </c>
      <c r="N17" s="94" t="str">
        <f t="array" ref="N17">IFERROR(INDEX(REPORT!$A$4:$BZ$99,MATCH($A17,REPORT!$A$4:$A$99,0),MATCH(N$1,REPORT!$A$4:$BZ$4,0)),"")</f>
        <v>-</v>
      </c>
      <c r="O17" s="94" t="str">
        <f t="array" ref="O17">IFERROR(INDEX(REPORT!$A$4:$BZ$99,MATCH($A17,REPORT!$A$4:$A$99,0),MATCH(O$1,REPORT!$A$4:$BZ$4,0)),"")</f>
        <v>-</v>
      </c>
      <c r="P17" s="94" t="str">
        <f t="array" ref="P17">IFERROR(INDEX(REPORT!$A$4:$BZ$99,MATCH($A17,REPORT!$A$4:$A$99,0),MATCH(P$1,REPORT!$A$4:$BZ$4,0)),"")</f>
        <v>-</v>
      </c>
      <c r="Q17" s="94" t="str">
        <f t="array" ref="Q17">IFERROR(INDEX(REPORT!$A$4:$BZ$99,MATCH($A17,REPORT!$A$4:$A$99,0),MATCH(Q$1,REPORT!$A$4:$BZ$4,0)),"")</f>
        <v>-</v>
      </c>
      <c r="R17" s="94" t="str">
        <f t="array" ref="R17">IFERROR(INDEX(REPORT!$A$4:$BZ$99,MATCH($A17,REPORT!$A$4:$A$99,0),MATCH(R$1,REPORT!$A$4:$BZ$4,0)),"")</f>
        <v>-</v>
      </c>
      <c r="S17" s="94" t="str">
        <f t="array" ref="S17">IFERROR(INDEX(REPORT!$A$4:$BZ$99,MATCH($A17,REPORT!$A$4:$A$99,0),MATCH(S$1,REPORT!$A$4:$BZ$4,0)),"")</f>
        <v>-</v>
      </c>
      <c r="T17" s="94" t="str">
        <f t="array" ref="T17">IFERROR(INDEX(REPORT!$A$4:$BZ$99,MATCH($A17,REPORT!$A$4:$A$99,0),MATCH(T$1,REPORT!$A$4:$BZ$4,0)),"")</f>
        <v>-</v>
      </c>
      <c r="U17" s="94" t="str">
        <f t="array" ref="U17">IFERROR(INDEX(REPORT!$A$4:$BZ$99,MATCH($A17,REPORT!$A$4:$A$99,0),MATCH(U$1,REPORT!$A$4:$BZ$4,0)),"")</f>
        <v>-</v>
      </c>
      <c r="V17" s="94" t="str">
        <f t="array" ref="V17">IFERROR(INDEX(REPORT!$A$4:$BZ$99,MATCH($A17,REPORT!$A$4:$A$99,0),MATCH(V$1,REPORT!$A$4:$BZ$4,0)),"")</f>
        <v>-</v>
      </c>
      <c r="W17" s="94" t="str">
        <f t="array" ref="W17">IFERROR(INDEX(REPORT!$A$4:$BZ$99,MATCH($A17,REPORT!$A$4:$A$99,0),MATCH(W$1,REPORT!$A$4:$BZ$4,0)),"")</f>
        <v>-</v>
      </c>
      <c r="X17" s="94" t="str">
        <f t="array" ref="X17">IFERROR(INDEX(REPORT!$A$4:$BZ$99,MATCH($A17,REPORT!$A$4:$A$99,0),MATCH(X$1,REPORT!$A$4:$BZ$4,0)),"")</f>
        <v>-</v>
      </c>
      <c r="Y17" s="94" t="str">
        <f t="array" ref="Y17">IFERROR(INDEX(REPORT!$A$4:$BZ$99,MATCH($A17,REPORT!$A$4:$A$99,0),MATCH(Y$1,REPORT!$A$4:$BZ$4,0)),"")</f>
        <v>-</v>
      </c>
      <c r="Z17" s="94" t="str">
        <f t="array" ref="Z17">IFERROR(INDEX(REPORT!$A$4:$BZ$99,MATCH($A17,REPORT!$A$4:$A$99,0),MATCH(Z$1,REPORT!$A$4:$BZ$4,0)),"")</f>
        <v>-</v>
      </c>
      <c r="AA17" s="94" t="str">
        <f t="array" ref="AA17">IFERROR(INDEX(REPORT!$A$4:$BZ$99,MATCH($A17,REPORT!$A$4:$A$99,0),MATCH(AA$1,REPORT!$A$4:$BZ$4,0)),"")</f>
        <v>-</v>
      </c>
      <c r="AB17" s="94" t="str">
        <f t="array" ref="AB17">IFERROR(INDEX(REPORT!$A$4:$BZ$99,MATCH($A17,REPORT!$A$4:$A$99,0),MATCH(AB$1,REPORT!$A$4:$BZ$4,0)),"")</f>
        <v>-</v>
      </c>
      <c r="AC17" s="94" t="str">
        <f t="array" ref="AC17">IFERROR(INDEX(REPORT!$A$4:$BZ$99,MATCH($A17,REPORT!$A$4:$A$99,0),MATCH(AC$1,REPORT!$A$4:$BZ$4,0)),"")</f>
        <v>-</v>
      </c>
      <c r="AD17" s="94" t="str">
        <f t="array" ref="AD17">IFERROR(INDEX(REPORT!$A$4:$BZ$99,MATCH($A17,REPORT!$A$4:$A$99,0),MATCH(AD$1,REPORT!$A$4:$BZ$4,0)),"")</f>
        <v>-</v>
      </c>
      <c r="AE17" s="94" t="str">
        <f t="array" ref="AE17">IFERROR(INDEX(REPORT!$A$4:$BZ$99,MATCH($A17,REPORT!$A$4:$A$99,0),MATCH(AE$1,REPORT!$A$4:$BZ$4,0)),"")</f>
        <v>-</v>
      </c>
      <c r="AF17" s="94" t="str">
        <f t="array" ref="AF17">IFERROR(INDEX(REPORT!$A$4:$BZ$99,MATCH($A17,REPORT!$A$4:$A$99,0),MATCH(AF$1,REPORT!$A$4:$BZ$4,0)),"")</f>
        <v>-</v>
      </c>
      <c r="AG17" s="94" t="str">
        <f t="array" ref="AG17">IFERROR(INDEX(REPORT!$A$4:$BZ$99,MATCH($A17,REPORT!$A$4:$A$99,0),MATCH(AG$1,REPORT!$A$4:$BZ$4,0)),"")</f>
        <v>-</v>
      </c>
      <c r="AH17" s="94" t="str">
        <f t="array" ref="AH17">IFERROR(INDEX(REPORT!$A$4:$BZ$99,MATCH($A17,REPORT!$A$4:$A$99,0),MATCH(AH$1,REPORT!$A$4:$BZ$4,0)),"")</f>
        <v>-</v>
      </c>
      <c r="AI17" s="94" t="str">
        <f t="array" ref="AI17">IFERROR(INDEX(REPORT!$A$4:$BZ$99,MATCH($A17,REPORT!$A$4:$A$99,0),MATCH(AI$1,REPORT!$A$4:$BZ$4,0)),"")</f>
        <v>-</v>
      </c>
      <c r="AJ17" s="94" t="str">
        <f t="array" ref="AJ17">IFERROR(INDEX(REPORT!$A$4:$BZ$99,MATCH($A17,REPORT!$A$4:$A$99,0),MATCH(AJ$1,REPORT!$A$4:$BZ$4,0)),"")</f>
        <v>-</v>
      </c>
      <c r="AK17" s="94" t="str">
        <f t="array" ref="AK17">IFERROR(INDEX(REPORT!$A$4:$BZ$99,MATCH($A17,REPORT!$A$4:$A$99,0),MATCH(AK$1,REPORT!$A$4:$BZ$4,0)),"")</f>
        <v>-</v>
      </c>
      <c r="AL17" s="94" t="str">
        <f t="array" ref="AL17">IFERROR(INDEX(REPORT!$A$4:$BZ$99,MATCH($A17,REPORT!$A$4:$A$99,0),MATCH(AL$1,REPORT!$A$4:$BZ$4,0)),"")</f>
        <v>-</v>
      </c>
      <c r="AM17" s="94" t="str">
        <f t="array" ref="AM17">IFERROR(INDEX(REPORT!$A$4:$BZ$99,MATCH($A17,REPORT!$A$4:$A$99,0),MATCH(AM$1,REPORT!$A$4:$BZ$4,0)),"")</f>
        <v>-</v>
      </c>
      <c r="AN17" s="94" t="str">
        <f t="array" ref="AN17">IFERROR(INDEX(REPORT!$A$4:$BZ$99,MATCH($A17,REPORT!$A$4:$A$99,0),MATCH(AN$1,REPORT!$A$4:$BZ$4,0)),"")</f>
        <v>-</v>
      </c>
      <c r="AO17" s="94" t="str">
        <f t="array" ref="AO17">IFERROR(INDEX(REPORT!$A$4:$BZ$99,MATCH($A17,REPORT!$A$4:$A$99,0),MATCH(AO$1,REPORT!$A$4:$BZ$4,0)),"")</f>
        <v>-</v>
      </c>
      <c r="AP17" s="94" t="str">
        <f t="array" ref="AP17">IFERROR(INDEX(REPORT!$A$4:$BZ$99,MATCH($A17,REPORT!$A$4:$A$99,0),MATCH(AP$1,REPORT!$A$4:$BZ$4,0)),"")</f>
        <v>-</v>
      </c>
      <c r="AQ17" s="94" t="str">
        <f t="array" ref="AQ17">IFERROR(INDEX(REPORT!$A$4:$BZ$99,MATCH($A17,REPORT!$A$4:$A$99,0),MATCH(AQ$1,REPORT!$A$4:$BZ$4,0)),"")</f>
        <v>-</v>
      </c>
      <c r="AR17" s="94" t="str">
        <f t="array" ref="AR17">IFERROR(INDEX(REPORT!$A$4:$BZ$99,MATCH($A17,REPORT!$A$4:$A$99,0),MATCH(AR$1,REPORT!$A$4:$BZ$4,0)),"")</f>
        <v>-</v>
      </c>
      <c r="AS17" s="94" t="str">
        <f t="array" ref="AS17">IFERROR(INDEX(REPORT!$A$4:$BZ$99,MATCH($A17,REPORT!$A$4:$A$99,0),MATCH(AS$1,REPORT!$A$4:$BZ$4,0)),"")</f>
        <v>-</v>
      </c>
      <c r="AT17" s="94" t="str">
        <f t="array" ref="AT17">IFERROR(INDEX(REPORT!$A$4:$BZ$99,MATCH($A17,REPORT!$A$4:$A$99,0),MATCH(AT$1,REPORT!$A$4:$BZ$4,0)),"")</f>
        <v>-</v>
      </c>
      <c r="AU17" s="94" t="str">
        <f t="array" ref="AU17">IFERROR(INDEX(REPORT!$A$4:$BZ$99,MATCH($A17,REPORT!$A$4:$A$99,0),MATCH(AU$1,REPORT!$A$4:$BZ$4,0)),"")</f>
        <v>-</v>
      </c>
      <c r="AV17" s="94" t="str">
        <f t="array" ref="AV17">IFERROR(INDEX(REPORT!$A$4:$BZ$99,MATCH($A17,REPORT!$A$4:$A$99,0),MATCH(AV$1,REPORT!$A$4:$BZ$4,0)),"")</f>
        <v>-</v>
      </c>
      <c r="AW17" s="94" t="str">
        <f t="array" ref="AW17">IFERROR(INDEX(REPORT!$A$4:$BZ$99,MATCH($A17,REPORT!$A$4:$A$99,0),MATCH(AW$1,REPORT!$A$4:$BZ$4,0)),"")</f>
        <v>-</v>
      </c>
      <c r="AX17" s="94" t="str">
        <f t="array" ref="AX17">IFERROR(INDEX(REPORT!$A$4:$BZ$99,MATCH($A17,REPORT!$A$4:$A$99,0),MATCH(AX$1,REPORT!$A$4:$BZ$4,0)),"")</f>
        <v>-</v>
      </c>
      <c r="AY17" s="94" t="str">
        <f t="array" ref="AY17">IFERROR(INDEX(REPORT!$A$4:$BZ$99,MATCH($A17,REPORT!$A$4:$A$99,0),MATCH(AY$1,REPORT!$A$4:$BZ$4,0)),"")</f>
        <v>-</v>
      </c>
      <c r="AZ17" s="94" t="str">
        <f t="array" ref="AZ17">IFERROR(INDEX(REPORT!$A$4:$BZ$99,MATCH($A17,REPORT!$A$4:$A$99,0),MATCH(AZ$1,REPORT!$A$4:$BZ$4,0)),"")</f>
        <v>-</v>
      </c>
      <c r="BA17" s="94" t="str">
        <f t="array" ref="BA17">IFERROR(INDEX(REPORT!$A$4:$BZ$99,MATCH($A17,REPORT!$A$4:$A$99,0),MATCH(BA$1,REPORT!$A$4:$BZ$4,0)),"")</f>
        <v>-</v>
      </c>
      <c r="BB17" s="94" t="str">
        <f t="array" ref="BB17">IFERROR(INDEX(REPORT!$A$4:$BZ$99,MATCH($A17,REPORT!$A$4:$A$99,0),MATCH(BB$1,REPORT!$A$4:$BZ$4,0)),"")</f>
        <v>-</v>
      </c>
      <c r="BC17" s="94" t="str">
        <f t="array" ref="BC17">IFERROR(INDEX(REPORT!$A$4:$BZ$99,MATCH($A17,REPORT!$A$4:$A$99,0),MATCH(BC$1,REPORT!$A$4:$BZ$4,0)),"")</f>
        <v>-</v>
      </c>
      <c r="BD17" s="94" t="str">
        <f t="array" ref="BD17">IFERROR(INDEX(REPORT!$A$4:$BZ$99,MATCH($A17,REPORT!$A$4:$A$99,0),MATCH(BD$1,REPORT!$A$4:$BZ$4,0)),"")</f>
        <v>-</v>
      </c>
      <c r="BE17" s="94" t="str">
        <f t="array" ref="BE17">IFERROR(INDEX(REPORT!$A$4:$BZ$99,MATCH($A17,REPORT!$A$4:$A$99,0),MATCH(BE$1,REPORT!$A$4:$BZ$4,0)),"")</f>
        <v>-</v>
      </c>
      <c r="BF17" s="94" t="str">
        <f t="array" ref="BF17">IFERROR(INDEX(REPORT!$A$4:$BZ$99,MATCH($A17,REPORT!$A$4:$A$99,0),MATCH(BF$1,REPORT!$A$4:$BZ$4,0)),"")</f>
        <v>-</v>
      </c>
      <c r="BG17" s="94" t="str">
        <f t="array" ref="BG17">IFERROR(INDEX(REPORT!$A$4:$BZ$99,MATCH($A17,REPORT!$A$4:$A$99,0),MATCH(BG$1,REPORT!$A$4:$BZ$4,0)),"")</f>
        <v>-</v>
      </c>
      <c r="BH17" s="94" t="str">
        <f t="array" ref="BH17">IFERROR(INDEX(REPORT!$A$4:$BZ$99,MATCH($A17,REPORT!$A$4:$A$99,0),MATCH(BH$1,REPORT!$A$4:$BZ$4,0)),"")</f>
        <v>-</v>
      </c>
    </row>
    <row r="18" spans="1:60" ht="15.75" customHeight="1" x14ac:dyDescent="0.2">
      <c r="A18" s="95" t="str">
        <f>IF(LEN(REPORT!A21)&gt;2,REPORT!A21,"")</f>
        <v>AGED CARE 18</v>
      </c>
      <c r="B18" s="94" t="str">
        <f t="array" ref="B18">IFERROR(INDEX(REPORT!$A$4:$BZ$99,MATCH($A18,REPORT!$A$4:$A$99,0),MATCH(B$1,REPORT!$A$4:$BZ$4,0)),"")</f>
        <v>-</v>
      </c>
      <c r="C18" s="94" t="str">
        <f t="array" ref="C18">IFERROR(INDEX(REPORT!$A$4:$BZ$99,MATCH($A18,REPORT!$A$4:$A$99,0),MATCH(C$1,REPORT!$A$4:$BZ$4,0)),"")</f>
        <v>-</v>
      </c>
      <c r="D18" s="94" t="str">
        <f t="array" ref="D18">IFERROR(INDEX(REPORT!$A$4:$BZ$99,MATCH($A18,REPORT!$A$4:$A$99,0),MATCH(D$1,REPORT!$A$4:$BZ$4,0)),"")</f>
        <v>-</v>
      </c>
      <c r="E18" s="94" t="str">
        <f t="array" ref="E18">IFERROR(INDEX(REPORT!$A$4:$BZ$99,MATCH($A18,REPORT!$A$4:$A$99,0),MATCH(E$1,REPORT!$A$4:$BZ$4,0)),"")</f>
        <v>-</v>
      </c>
      <c r="F18" s="94" t="str">
        <f t="array" ref="F18">IFERROR(INDEX(REPORT!$A$4:$BZ$99,MATCH($A18,REPORT!$A$4:$A$99,0),MATCH(F$1,REPORT!$A$4:$BZ$4,0)),"")</f>
        <v>-</v>
      </c>
      <c r="G18" s="94" t="str">
        <f t="array" ref="G18">IFERROR(INDEX(REPORT!$A$4:$BZ$99,MATCH($A18,REPORT!$A$4:$A$99,0),MATCH(G$1,REPORT!$A$4:$BZ$4,0)),"")</f>
        <v>-</v>
      </c>
      <c r="H18" s="94" t="str">
        <f t="array" ref="H18">IFERROR(INDEX(REPORT!$A$4:$BZ$99,MATCH($A18,REPORT!$A$4:$A$99,0),MATCH(H$1,REPORT!$A$4:$BZ$4,0)),"")</f>
        <v>-</v>
      </c>
      <c r="I18" s="94" t="str">
        <f t="array" ref="I18">IFERROR(INDEX(REPORT!$A$4:$BZ$99,MATCH($A18,REPORT!$A$4:$A$99,0),MATCH(I$1,REPORT!$A$4:$BZ$4,0)),"")</f>
        <v>-</v>
      </c>
      <c r="J18" s="94" t="str">
        <f t="array" ref="J18">IFERROR(INDEX(REPORT!$A$4:$BZ$99,MATCH($A18,REPORT!$A$4:$A$99,0),MATCH(J$1,REPORT!$A$4:$BZ$4,0)),"")</f>
        <v>-</v>
      </c>
      <c r="K18" s="94" t="str">
        <f t="array" ref="K18">IFERROR(INDEX(REPORT!$A$4:$BZ$99,MATCH($A18,REPORT!$A$4:$A$99,0),MATCH(K$1,REPORT!$A$4:$BZ$4,0)),"")</f>
        <v>-</v>
      </c>
      <c r="L18" s="94" t="str">
        <f t="array" ref="L18">IFERROR(INDEX(REPORT!$A$4:$BZ$99,MATCH($A18,REPORT!$A$4:$A$99,0),MATCH(L$1,REPORT!$A$4:$BZ$4,0)),"")</f>
        <v>-</v>
      </c>
      <c r="M18" s="94" t="str">
        <f t="array" ref="M18">IFERROR(INDEX(REPORT!$A$4:$BZ$99,MATCH($A18,REPORT!$A$4:$A$99,0),MATCH(M$1,REPORT!$A$4:$BZ$4,0)),"")</f>
        <v>-</v>
      </c>
      <c r="N18" s="94" t="str">
        <f t="array" ref="N18">IFERROR(INDEX(REPORT!$A$4:$BZ$99,MATCH($A18,REPORT!$A$4:$A$99,0),MATCH(N$1,REPORT!$A$4:$BZ$4,0)),"")</f>
        <v>-</v>
      </c>
      <c r="O18" s="94" t="str">
        <f t="array" ref="O18">IFERROR(INDEX(REPORT!$A$4:$BZ$99,MATCH($A18,REPORT!$A$4:$A$99,0),MATCH(O$1,REPORT!$A$4:$BZ$4,0)),"")</f>
        <v>-</v>
      </c>
      <c r="P18" s="94" t="str">
        <f t="array" ref="P18">IFERROR(INDEX(REPORT!$A$4:$BZ$99,MATCH($A18,REPORT!$A$4:$A$99,0),MATCH(P$1,REPORT!$A$4:$BZ$4,0)),"")</f>
        <v>-</v>
      </c>
      <c r="Q18" s="94" t="str">
        <f t="array" ref="Q18">IFERROR(INDEX(REPORT!$A$4:$BZ$99,MATCH($A18,REPORT!$A$4:$A$99,0),MATCH(Q$1,REPORT!$A$4:$BZ$4,0)),"")</f>
        <v>-</v>
      </c>
      <c r="R18" s="94" t="str">
        <f t="array" ref="R18">IFERROR(INDEX(REPORT!$A$4:$BZ$99,MATCH($A18,REPORT!$A$4:$A$99,0),MATCH(R$1,REPORT!$A$4:$BZ$4,0)),"")</f>
        <v>-</v>
      </c>
      <c r="S18" s="94" t="str">
        <f t="array" ref="S18">IFERROR(INDEX(REPORT!$A$4:$BZ$99,MATCH($A18,REPORT!$A$4:$A$99,0),MATCH(S$1,REPORT!$A$4:$BZ$4,0)),"")</f>
        <v>-</v>
      </c>
      <c r="T18" s="94" t="str">
        <f t="array" ref="T18">IFERROR(INDEX(REPORT!$A$4:$BZ$99,MATCH($A18,REPORT!$A$4:$A$99,0),MATCH(T$1,REPORT!$A$4:$BZ$4,0)),"")</f>
        <v>-</v>
      </c>
      <c r="U18" s="94" t="str">
        <f t="array" ref="U18">IFERROR(INDEX(REPORT!$A$4:$BZ$99,MATCH($A18,REPORT!$A$4:$A$99,0),MATCH(U$1,REPORT!$A$4:$BZ$4,0)),"")</f>
        <v>-</v>
      </c>
      <c r="V18" s="94" t="str">
        <f t="array" ref="V18">IFERROR(INDEX(REPORT!$A$4:$BZ$99,MATCH($A18,REPORT!$A$4:$A$99,0),MATCH(V$1,REPORT!$A$4:$BZ$4,0)),"")</f>
        <v>-</v>
      </c>
      <c r="W18" s="94" t="str">
        <f t="array" ref="W18">IFERROR(INDEX(REPORT!$A$4:$BZ$99,MATCH($A18,REPORT!$A$4:$A$99,0),MATCH(W$1,REPORT!$A$4:$BZ$4,0)),"")</f>
        <v>-</v>
      </c>
      <c r="X18" s="94" t="str">
        <f t="array" ref="X18">IFERROR(INDEX(REPORT!$A$4:$BZ$99,MATCH($A18,REPORT!$A$4:$A$99,0),MATCH(X$1,REPORT!$A$4:$BZ$4,0)),"")</f>
        <v>-</v>
      </c>
      <c r="Y18" s="94" t="str">
        <f t="array" ref="Y18">IFERROR(INDEX(REPORT!$A$4:$BZ$99,MATCH($A18,REPORT!$A$4:$A$99,0),MATCH(Y$1,REPORT!$A$4:$BZ$4,0)),"")</f>
        <v>-</v>
      </c>
      <c r="Z18" s="94" t="str">
        <f t="array" ref="Z18">IFERROR(INDEX(REPORT!$A$4:$BZ$99,MATCH($A18,REPORT!$A$4:$A$99,0),MATCH(Z$1,REPORT!$A$4:$BZ$4,0)),"")</f>
        <v>-</v>
      </c>
      <c r="AA18" s="94" t="str">
        <f t="array" ref="AA18">IFERROR(INDEX(REPORT!$A$4:$BZ$99,MATCH($A18,REPORT!$A$4:$A$99,0),MATCH(AA$1,REPORT!$A$4:$BZ$4,0)),"")</f>
        <v>-</v>
      </c>
      <c r="AB18" s="94" t="str">
        <f t="array" ref="AB18">IFERROR(INDEX(REPORT!$A$4:$BZ$99,MATCH($A18,REPORT!$A$4:$A$99,0),MATCH(AB$1,REPORT!$A$4:$BZ$4,0)),"")</f>
        <v>-</v>
      </c>
      <c r="AC18" s="94" t="str">
        <f t="array" ref="AC18">IFERROR(INDEX(REPORT!$A$4:$BZ$99,MATCH($A18,REPORT!$A$4:$A$99,0),MATCH(AC$1,REPORT!$A$4:$BZ$4,0)),"")</f>
        <v>-</v>
      </c>
      <c r="AD18" s="94" t="str">
        <f t="array" ref="AD18">IFERROR(INDEX(REPORT!$A$4:$BZ$99,MATCH($A18,REPORT!$A$4:$A$99,0),MATCH(AD$1,REPORT!$A$4:$BZ$4,0)),"")</f>
        <v>-</v>
      </c>
      <c r="AE18" s="94" t="str">
        <f t="array" ref="AE18">IFERROR(INDEX(REPORT!$A$4:$BZ$99,MATCH($A18,REPORT!$A$4:$A$99,0),MATCH(AE$1,REPORT!$A$4:$BZ$4,0)),"")</f>
        <v>-</v>
      </c>
      <c r="AF18" s="94" t="str">
        <f t="array" ref="AF18">IFERROR(INDEX(REPORT!$A$4:$BZ$99,MATCH($A18,REPORT!$A$4:$A$99,0),MATCH(AF$1,REPORT!$A$4:$BZ$4,0)),"")</f>
        <v>-</v>
      </c>
      <c r="AG18" s="94" t="str">
        <f t="array" ref="AG18">IFERROR(INDEX(REPORT!$A$4:$BZ$99,MATCH($A18,REPORT!$A$4:$A$99,0),MATCH(AG$1,REPORT!$A$4:$BZ$4,0)),"")</f>
        <v>-</v>
      </c>
      <c r="AH18" s="94" t="str">
        <f t="array" ref="AH18">IFERROR(INDEX(REPORT!$A$4:$BZ$99,MATCH($A18,REPORT!$A$4:$A$99,0),MATCH(AH$1,REPORT!$A$4:$BZ$4,0)),"")</f>
        <v>-</v>
      </c>
      <c r="AI18" s="94" t="str">
        <f t="array" ref="AI18">IFERROR(INDEX(REPORT!$A$4:$BZ$99,MATCH($A18,REPORT!$A$4:$A$99,0),MATCH(AI$1,REPORT!$A$4:$BZ$4,0)),"")</f>
        <v>-</v>
      </c>
      <c r="AJ18" s="94" t="str">
        <f t="array" ref="AJ18">IFERROR(INDEX(REPORT!$A$4:$BZ$99,MATCH($A18,REPORT!$A$4:$A$99,0),MATCH(AJ$1,REPORT!$A$4:$BZ$4,0)),"")</f>
        <v>-</v>
      </c>
      <c r="AK18" s="94" t="str">
        <f t="array" ref="AK18">IFERROR(INDEX(REPORT!$A$4:$BZ$99,MATCH($A18,REPORT!$A$4:$A$99,0),MATCH(AK$1,REPORT!$A$4:$BZ$4,0)),"")</f>
        <v>-</v>
      </c>
      <c r="AL18" s="94" t="str">
        <f t="array" ref="AL18">IFERROR(INDEX(REPORT!$A$4:$BZ$99,MATCH($A18,REPORT!$A$4:$A$99,0),MATCH(AL$1,REPORT!$A$4:$BZ$4,0)),"")</f>
        <v>-</v>
      </c>
      <c r="AM18" s="94" t="str">
        <f t="array" ref="AM18">IFERROR(INDEX(REPORT!$A$4:$BZ$99,MATCH($A18,REPORT!$A$4:$A$99,0),MATCH(AM$1,REPORT!$A$4:$BZ$4,0)),"")</f>
        <v>-</v>
      </c>
      <c r="AN18" s="94" t="str">
        <f t="array" ref="AN18">IFERROR(INDEX(REPORT!$A$4:$BZ$99,MATCH($A18,REPORT!$A$4:$A$99,0),MATCH(AN$1,REPORT!$A$4:$BZ$4,0)),"")</f>
        <v>-</v>
      </c>
      <c r="AO18" s="94" t="str">
        <f t="array" ref="AO18">IFERROR(INDEX(REPORT!$A$4:$BZ$99,MATCH($A18,REPORT!$A$4:$A$99,0),MATCH(AO$1,REPORT!$A$4:$BZ$4,0)),"")</f>
        <v>-</v>
      </c>
      <c r="AP18" s="94" t="str">
        <f t="array" ref="AP18">IFERROR(INDEX(REPORT!$A$4:$BZ$99,MATCH($A18,REPORT!$A$4:$A$99,0),MATCH(AP$1,REPORT!$A$4:$BZ$4,0)),"")</f>
        <v>-</v>
      </c>
      <c r="AQ18" s="94" t="str">
        <f t="array" ref="AQ18">IFERROR(INDEX(REPORT!$A$4:$BZ$99,MATCH($A18,REPORT!$A$4:$A$99,0),MATCH(AQ$1,REPORT!$A$4:$BZ$4,0)),"")</f>
        <v>-</v>
      </c>
      <c r="AR18" s="94" t="str">
        <f t="array" ref="AR18">IFERROR(INDEX(REPORT!$A$4:$BZ$99,MATCH($A18,REPORT!$A$4:$A$99,0),MATCH(AR$1,REPORT!$A$4:$BZ$4,0)),"")</f>
        <v>-</v>
      </c>
      <c r="AS18" s="94" t="str">
        <f t="array" ref="AS18">IFERROR(INDEX(REPORT!$A$4:$BZ$99,MATCH($A18,REPORT!$A$4:$A$99,0),MATCH(AS$1,REPORT!$A$4:$BZ$4,0)),"")</f>
        <v>-</v>
      </c>
      <c r="AT18" s="94" t="str">
        <f t="array" ref="AT18">IFERROR(INDEX(REPORT!$A$4:$BZ$99,MATCH($A18,REPORT!$A$4:$A$99,0),MATCH(AT$1,REPORT!$A$4:$BZ$4,0)),"")</f>
        <v>-</v>
      </c>
      <c r="AU18" s="94" t="str">
        <f t="array" ref="AU18">IFERROR(INDEX(REPORT!$A$4:$BZ$99,MATCH($A18,REPORT!$A$4:$A$99,0),MATCH(AU$1,REPORT!$A$4:$BZ$4,0)),"")</f>
        <v>-</v>
      </c>
      <c r="AV18" s="94" t="str">
        <f t="array" ref="AV18">IFERROR(INDEX(REPORT!$A$4:$BZ$99,MATCH($A18,REPORT!$A$4:$A$99,0),MATCH(AV$1,REPORT!$A$4:$BZ$4,0)),"")</f>
        <v>-</v>
      </c>
      <c r="AW18" s="94" t="str">
        <f t="array" ref="AW18">IFERROR(INDEX(REPORT!$A$4:$BZ$99,MATCH($A18,REPORT!$A$4:$A$99,0),MATCH(AW$1,REPORT!$A$4:$BZ$4,0)),"")</f>
        <v>-</v>
      </c>
      <c r="AX18" s="94" t="str">
        <f t="array" ref="AX18">IFERROR(INDEX(REPORT!$A$4:$BZ$99,MATCH($A18,REPORT!$A$4:$A$99,0),MATCH(AX$1,REPORT!$A$4:$BZ$4,0)),"")</f>
        <v>-</v>
      </c>
      <c r="AY18" s="94" t="str">
        <f t="array" ref="AY18">IFERROR(INDEX(REPORT!$A$4:$BZ$99,MATCH($A18,REPORT!$A$4:$A$99,0),MATCH(AY$1,REPORT!$A$4:$BZ$4,0)),"")</f>
        <v>-</v>
      </c>
      <c r="AZ18" s="94" t="str">
        <f t="array" ref="AZ18">IFERROR(INDEX(REPORT!$A$4:$BZ$99,MATCH($A18,REPORT!$A$4:$A$99,0),MATCH(AZ$1,REPORT!$A$4:$BZ$4,0)),"")</f>
        <v>-</v>
      </c>
      <c r="BA18" s="94" t="str">
        <f t="array" ref="BA18">IFERROR(INDEX(REPORT!$A$4:$BZ$99,MATCH($A18,REPORT!$A$4:$A$99,0),MATCH(BA$1,REPORT!$A$4:$BZ$4,0)),"")</f>
        <v>-</v>
      </c>
      <c r="BB18" s="94" t="str">
        <f t="array" ref="BB18">IFERROR(INDEX(REPORT!$A$4:$BZ$99,MATCH($A18,REPORT!$A$4:$A$99,0),MATCH(BB$1,REPORT!$A$4:$BZ$4,0)),"")</f>
        <v>-</v>
      </c>
      <c r="BC18" s="94" t="str">
        <f t="array" ref="BC18">IFERROR(INDEX(REPORT!$A$4:$BZ$99,MATCH($A18,REPORT!$A$4:$A$99,0),MATCH(BC$1,REPORT!$A$4:$BZ$4,0)),"")</f>
        <v>-</v>
      </c>
      <c r="BD18" s="94" t="str">
        <f t="array" ref="BD18">IFERROR(INDEX(REPORT!$A$4:$BZ$99,MATCH($A18,REPORT!$A$4:$A$99,0),MATCH(BD$1,REPORT!$A$4:$BZ$4,0)),"")</f>
        <v>-</v>
      </c>
      <c r="BE18" s="94" t="str">
        <f t="array" ref="BE18">IFERROR(INDEX(REPORT!$A$4:$BZ$99,MATCH($A18,REPORT!$A$4:$A$99,0),MATCH(BE$1,REPORT!$A$4:$BZ$4,0)),"")</f>
        <v>-</v>
      </c>
      <c r="BF18" s="94" t="str">
        <f t="array" ref="BF18">IFERROR(INDEX(REPORT!$A$4:$BZ$99,MATCH($A18,REPORT!$A$4:$A$99,0),MATCH(BF$1,REPORT!$A$4:$BZ$4,0)),"")</f>
        <v>-</v>
      </c>
      <c r="BG18" s="94" t="str">
        <f t="array" ref="BG18">IFERROR(INDEX(REPORT!$A$4:$BZ$99,MATCH($A18,REPORT!$A$4:$A$99,0),MATCH(BG$1,REPORT!$A$4:$BZ$4,0)),"")</f>
        <v>-</v>
      </c>
      <c r="BH18" s="94" t="str">
        <f t="array" ref="BH18">IFERROR(INDEX(REPORT!$A$4:$BZ$99,MATCH($A18,REPORT!$A$4:$A$99,0),MATCH(BH$1,REPORT!$A$4:$BZ$4,0)),"")</f>
        <v>-</v>
      </c>
    </row>
    <row r="19" spans="1:60" ht="15.75" customHeight="1" x14ac:dyDescent="0.2">
      <c r="A19" s="95" t="str">
        <f>IF(LEN(REPORT!A22)&gt;2,REPORT!A22,"")</f>
        <v>AGED CARE 19</v>
      </c>
      <c r="B19" s="94" t="str">
        <f t="array" ref="B19">IFERROR(INDEX(REPORT!$A$4:$BZ$99,MATCH($A19,REPORT!$A$4:$A$99,0),MATCH(B$1,REPORT!$A$4:$BZ$4,0)),"")</f>
        <v>-</v>
      </c>
      <c r="C19" s="94" t="str">
        <f t="array" ref="C19">IFERROR(INDEX(REPORT!$A$4:$BZ$99,MATCH($A19,REPORT!$A$4:$A$99,0),MATCH(C$1,REPORT!$A$4:$BZ$4,0)),"")</f>
        <v>-</v>
      </c>
      <c r="D19" s="94" t="str">
        <f t="array" ref="D19">IFERROR(INDEX(REPORT!$A$4:$BZ$99,MATCH($A19,REPORT!$A$4:$A$99,0),MATCH(D$1,REPORT!$A$4:$BZ$4,0)),"")</f>
        <v>-</v>
      </c>
      <c r="E19" s="94" t="str">
        <f t="array" ref="E19">IFERROR(INDEX(REPORT!$A$4:$BZ$99,MATCH($A19,REPORT!$A$4:$A$99,0),MATCH(E$1,REPORT!$A$4:$BZ$4,0)),"")</f>
        <v>-</v>
      </c>
      <c r="F19" s="94" t="str">
        <f t="array" ref="F19">IFERROR(INDEX(REPORT!$A$4:$BZ$99,MATCH($A19,REPORT!$A$4:$A$99,0),MATCH(F$1,REPORT!$A$4:$BZ$4,0)),"")</f>
        <v>-</v>
      </c>
      <c r="G19" s="94" t="str">
        <f t="array" ref="G19">IFERROR(INDEX(REPORT!$A$4:$BZ$99,MATCH($A19,REPORT!$A$4:$A$99,0),MATCH(G$1,REPORT!$A$4:$BZ$4,0)),"")</f>
        <v>-</v>
      </c>
      <c r="H19" s="94" t="str">
        <f t="array" ref="H19">IFERROR(INDEX(REPORT!$A$4:$BZ$99,MATCH($A19,REPORT!$A$4:$A$99,0),MATCH(H$1,REPORT!$A$4:$BZ$4,0)),"")</f>
        <v>-</v>
      </c>
      <c r="I19" s="94" t="str">
        <f t="array" ref="I19">IFERROR(INDEX(REPORT!$A$4:$BZ$99,MATCH($A19,REPORT!$A$4:$A$99,0),MATCH(I$1,REPORT!$A$4:$BZ$4,0)),"")</f>
        <v>-</v>
      </c>
      <c r="J19" s="94" t="str">
        <f t="array" ref="J19">IFERROR(INDEX(REPORT!$A$4:$BZ$99,MATCH($A19,REPORT!$A$4:$A$99,0),MATCH(J$1,REPORT!$A$4:$BZ$4,0)),"")</f>
        <v>-</v>
      </c>
      <c r="K19" s="94" t="str">
        <f t="array" ref="K19">IFERROR(INDEX(REPORT!$A$4:$BZ$99,MATCH($A19,REPORT!$A$4:$A$99,0),MATCH(K$1,REPORT!$A$4:$BZ$4,0)),"")</f>
        <v>-</v>
      </c>
      <c r="L19" s="94" t="str">
        <f t="array" ref="L19">IFERROR(INDEX(REPORT!$A$4:$BZ$99,MATCH($A19,REPORT!$A$4:$A$99,0),MATCH(L$1,REPORT!$A$4:$BZ$4,0)),"")</f>
        <v>-</v>
      </c>
      <c r="M19" s="94" t="str">
        <f t="array" ref="M19">IFERROR(INDEX(REPORT!$A$4:$BZ$99,MATCH($A19,REPORT!$A$4:$A$99,0),MATCH(M$1,REPORT!$A$4:$BZ$4,0)),"")</f>
        <v>-</v>
      </c>
      <c r="N19" s="94" t="str">
        <f t="array" ref="N19">IFERROR(INDEX(REPORT!$A$4:$BZ$99,MATCH($A19,REPORT!$A$4:$A$99,0),MATCH(N$1,REPORT!$A$4:$BZ$4,0)),"")</f>
        <v>-</v>
      </c>
      <c r="O19" s="94" t="str">
        <f t="array" ref="O19">IFERROR(INDEX(REPORT!$A$4:$BZ$99,MATCH($A19,REPORT!$A$4:$A$99,0),MATCH(O$1,REPORT!$A$4:$BZ$4,0)),"")</f>
        <v>-</v>
      </c>
      <c r="P19" s="94" t="str">
        <f t="array" ref="P19">IFERROR(INDEX(REPORT!$A$4:$BZ$99,MATCH($A19,REPORT!$A$4:$A$99,0),MATCH(P$1,REPORT!$A$4:$BZ$4,0)),"")</f>
        <v>-</v>
      </c>
      <c r="Q19" s="94" t="str">
        <f t="array" ref="Q19">IFERROR(INDEX(REPORT!$A$4:$BZ$99,MATCH($A19,REPORT!$A$4:$A$99,0),MATCH(Q$1,REPORT!$A$4:$BZ$4,0)),"")</f>
        <v>-</v>
      </c>
      <c r="R19" s="94" t="str">
        <f t="array" ref="R19">IFERROR(INDEX(REPORT!$A$4:$BZ$99,MATCH($A19,REPORT!$A$4:$A$99,0),MATCH(R$1,REPORT!$A$4:$BZ$4,0)),"")</f>
        <v>-</v>
      </c>
      <c r="S19" s="94" t="str">
        <f t="array" ref="S19">IFERROR(INDEX(REPORT!$A$4:$BZ$99,MATCH($A19,REPORT!$A$4:$A$99,0),MATCH(S$1,REPORT!$A$4:$BZ$4,0)),"")</f>
        <v>-</v>
      </c>
      <c r="T19" s="94" t="str">
        <f t="array" ref="T19">IFERROR(INDEX(REPORT!$A$4:$BZ$99,MATCH($A19,REPORT!$A$4:$A$99,0),MATCH(T$1,REPORT!$A$4:$BZ$4,0)),"")</f>
        <v>-</v>
      </c>
      <c r="U19" s="94" t="str">
        <f t="array" ref="U19">IFERROR(INDEX(REPORT!$A$4:$BZ$99,MATCH($A19,REPORT!$A$4:$A$99,0),MATCH(U$1,REPORT!$A$4:$BZ$4,0)),"")</f>
        <v>-</v>
      </c>
      <c r="V19" s="94" t="str">
        <f t="array" ref="V19">IFERROR(INDEX(REPORT!$A$4:$BZ$99,MATCH($A19,REPORT!$A$4:$A$99,0),MATCH(V$1,REPORT!$A$4:$BZ$4,0)),"")</f>
        <v>-</v>
      </c>
      <c r="W19" s="94" t="str">
        <f t="array" ref="W19">IFERROR(INDEX(REPORT!$A$4:$BZ$99,MATCH($A19,REPORT!$A$4:$A$99,0),MATCH(W$1,REPORT!$A$4:$BZ$4,0)),"")</f>
        <v>-</v>
      </c>
      <c r="X19" s="94" t="str">
        <f t="array" ref="X19">IFERROR(INDEX(REPORT!$A$4:$BZ$99,MATCH($A19,REPORT!$A$4:$A$99,0),MATCH(X$1,REPORT!$A$4:$BZ$4,0)),"")</f>
        <v>-</v>
      </c>
      <c r="Y19" s="94" t="str">
        <f t="array" ref="Y19">IFERROR(INDEX(REPORT!$A$4:$BZ$99,MATCH($A19,REPORT!$A$4:$A$99,0),MATCH(Y$1,REPORT!$A$4:$BZ$4,0)),"")</f>
        <v>-</v>
      </c>
      <c r="Z19" s="94" t="str">
        <f t="array" ref="Z19">IFERROR(INDEX(REPORT!$A$4:$BZ$99,MATCH($A19,REPORT!$A$4:$A$99,0),MATCH(Z$1,REPORT!$A$4:$BZ$4,0)),"")</f>
        <v>-</v>
      </c>
      <c r="AA19" s="94" t="str">
        <f t="array" ref="AA19">IFERROR(INDEX(REPORT!$A$4:$BZ$99,MATCH($A19,REPORT!$A$4:$A$99,0),MATCH(AA$1,REPORT!$A$4:$BZ$4,0)),"")</f>
        <v>-</v>
      </c>
      <c r="AB19" s="94" t="str">
        <f t="array" ref="AB19">IFERROR(INDEX(REPORT!$A$4:$BZ$99,MATCH($A19,REPORT!$A$4:$A$99,0),MATCH(AB$1,REPORT!$A$4:$BZ$4,0)),"")</f>
        <v>-</v>
      </c>
      <c r="AC19" s="94" t="str">
        <f t="array" ref="AC19">IFERROR(INDEX(REPORT!$A$4:$BZ$99,MATCH($A19,REPORT!$A$4:$A$99,0),MATCH(AC$1,REPORT!$A$4:$BZ$4,0)),"")</f>
        <v>-</v>
      </c>
      <c r="AD19" s="94" t="str">
        <f t="array" ref="AD19">IFERROR(INDEX(REPORT!$A$4:$BZ$99,MATCH($A19,REPORT!$A$4:$A$99,0),MATCH(AD$1,REPORT!$A$4:$BZ$4,0)),"")</f>
        <v>-</v>
      </c>
      <c r="AE19" s="94" t="str">
        <f t="array" ref="AE19">IFERROR(INDEX(REPORT!$A$4:$BZ$99,MATCH($A19,REPORT!$A$4:$A$99,0),MATCH(AE$1,REPORT!$A$4:$BZ$4,0)),"")</f>
        <v>-</v>
      </c>
      <c r="AF19" s="94" t="str">
        <f t="array" ref="AF19">IFERROR(INDEX(REPORT!$A$4:$BZ$99,MATCH($A19,REPORT!$A$4:$A$99,0),MATCH(AF$1,REPORT!$A$4:$BZ$4,0)),"")</f>
        <v>-</v>
      </c>
      <c r="AG19" s="94" t="str">
        <f t="array" ref="AG19">IFERROR(INDEX(REPORT!$A$4:$BZ$99,MATCH($A19,REPORT!$A$4:$A$99,0),MATCH(AG$1,REPORT!$A$4:$BZ$4,0)),"")</f>
        <v>-</v>
      </c>
      <c r="AH19" s="94" t="str">
        <f t="array" ref="AH19">IFERROR(INDEX(REPORT!$A$4:$BZ$99,MATCH($A19,REPORT!$A$4:$A$99,0),MATCH(AH$1,REPORT!$A$4:$BZ$4,0)),"")</f>
        <v>-</v>
      </c>
      <c r="AI19" s="94" t="str">
        <f t="array" ref="AI19">IFERROR(INDEX(REPORT!$A$4:$BZ$99,MATCH($A19,REPORT!$A$4:$A$99,0),MATCH(AI$1,REPORT!$A$4:$BZ$4,0)),"")</f>
        <v>-</v>
      </c>
      <c r="AJ19" s="94" t="str">
        <f t="array" ref="AJ19">IFERROR(INDEX(REPORT!$A$4:$BZ$99,MATCH($A19,REPORT!$A$4:$A$99,0),MATCH(AJ$1,REPORT!$A$4:$BZ$4,0)),"")</f>
        <v>-</v>
      </c>
      <c r="AK19" s="94" t="str">
        <f t="array" ref="AK19">IFERROR(INDEX(REPORT!$A$4:$BZ$99,MATCH($A19,REPORT!$A$4:$A$99,0),MATCH(AK$1,REPORT!$A$4:$BZ$4,0)),"")</f>
        <v>-</v>
      </c>
      <c r="AL19" s="94" t="str">
        <f t="array" ref="AL19">IFERROR(INDEX(REPORT!$A$4:$BZ$99,MATCH($A19,REPORT!$A$4:$A$99,0),MATCH(AL$1,REPORT!$A$4:$BZ$4,0)),"")</f>
        <v>-</v>
      </c>
      <c r="AM19" s="94" t="str">
        <f t="array" ref="AM19">IFERROR(INDEX(REPORT!$A$4:$BZ$99,MATCH($A19,REPORT!$A$4:$A$99,0),MATCH(AM$1,REPORT!$A$4:$BZ$4,0)),"")</f>
        <v>-</v>
      </c>
      <c r="AN19" s="94" t="str">
        <f t="array" ref="AN19">IFERROR(INDEX(REPORT!$A$4:$BZ$99,MATCH($A19,REPORT!$A$4:$A$99,0),MATCH(AN$1,REPORT!$A$4:$BZ$4,0)),"")</f>
        <v>-</v>
      </c>
      <c r="AO19" s="94" t="str">
        <f t="array" ref="AO19">IFERROR(INDEX(REPORT!$A$4:$BZ$99,MATCH($A19,REPORT!$A$4:$A$99,0),MATCH(AO$1,REPORT!$A$4:$BZ$4,0)),"")</f>
        <v>-</v>
      </c>
      <c r="AP19" s="94" t="str">
        <f t="array" ref="AP19">IFERROR(INDEX(REPORT!$A$4:$BZ$99,MATCH($A19,REPORT!$A$4:$A$99,0),MATCH(AP$1,REPORT!$A$4:$BZ$4,0)),"")</f>
        <v>-</v>
      </c>
      <c r="AQ19" s="94" t="str">
        <f t="array" ref="AQ19">IFERROR(INDEX(REPORT!$A$4:$BZ$99,MATCH($A19,REPORT!$A$4:$A$99,0),MATCH(AQ$1,REPORT!$A$4:$BZ$4,0)),"")</f>
        <v>-</v>
      </c>
      <c r="AR19" s="94" t="str">
        <f t="array" ref="AR19">IFERROR(INDEX(REPORT!$A$4:$BZ$99,MATCH($A19,REPORT!$A$4:$A$99,0),MATCH(AR$1,REPORT!$A$4:$BZ$4,0)),"")</f>
        <v>-</v>
      </c>
      <c r="AS19" s="94" t="str">
        <f t="array" ref="AS19">IFERROR(INDEX(REPORT!$A$4:$BZ$99,MATCH($A19,REPORT!$A$4:$A$99,0),MATCH(AS$1,REPORT!$A$4:$BZ$4,0)),"")</f>
        <v>-</v>
      </c>
      <c r="AT19" s="94" t="str">
        <f t="array" ref="AT19">IFERROR(INDEX(REPORT!$A$4:$BZ$99,MATCH($A19,REPORT!$A$4:$A$99,0),MATCH(AT$1,REPORT!$A$4:$BZ$4,0)),"")</f>
        <v>-</v>
      </c>
      <c r="AU19" s="94" t="str">
        <f t="array" ref="AU19">IFERROR(INDEX(REPORT!$A$4:$BZ$99,MATCH($A19,REPORT!$A$4:$A$99,0),MATCH(AU$1,REPORT!$A$4:$BZ$4,0)),"")</f>
        <v>-</v>
      </c>
      <c r="AV19" s="94" t="str">
        <f t="array" ref="AV19">IFERROR(INDEX(REPORT!$A$4:$BZ$99,MATCH($A19,REPORT!$A$4:$A$99,0),MATCH(AV$1,REPORT!$A$4:$BZ$4,0)),"")</f>
        <v>-</v>
      </c>
      <c r="AW19" s="94" t="str">
        <f t="array" ref="AW19">IFERROR(INDEX(REPORT!$A$4:$BZ$99,MATCH($A19,REPORT!$A$4:$A$99,0),MATCH(AW$1,REPORT!$A$4:$BZ$4,0)),"")</f>
        <v>-</v>
      </c>
      <c r="AX19" s="94" t="str">
        <f t="array" ref="AX19">IFERROR(INDEX(REPORT!$A$4:$BZ$99,MATCH($A19,REPORT!$A$4:$A$99,0),MATCH(AX$1,REPORT!$A$4:$BZ$4,0)),"")</f>
        <v>-</v>
      </c>
      <c r="AY19" s="94" t="str">
        <f t="array" ref="AY19">IFERROR(INDEX(REPORT!$A$4:$BZ$99,MATCH($A19,REPORT!$A$4:$A$99,0),MATCH(AY$1,REPORT!$A$4:$BZ$4,0)),"")</f>
        <v>-</v>
      </c>
      <c r="AZ19" s="94" t="str">
        <f t="array" ref="AZ19">IFERROR(INDEX(REPORT!$A$4:$BZ$99,MATCH($A19,REPORT!$A$4:$A$99,0),MATCH(AZ$1,REPORT!$A$4:$BZ$4,0)),"")</f>
        <v>-</v>
      </c>
      <c r="BA19" s="94" t="str">
        <f t="array" ref="BA19">IFERROR(INDEX(REPORT!$A$4:$BZ$99,MATCH($A19,REPORT!$A$4:$A$99,0),MATCH(BA$1,REPORT!$A$4:$BZ$4,0)),"")</f>
        <v>-</v>
      </c>
      <c r="BB19" s="94" t="str">
        <f t="array" ref="BB19">IFERROR(INDEX(REPORT!$A$4:$BZ$99,MATCH($A19,REPORT!$A$4:$A$99,0),MATCH(BB$1,REPORT!$A$4:$BZ$4,0)),"")</f>
        <v>-</v>
      </c>
      <c r="BC19" s="94" t="str">
        <f t="array" ref="BC19">IFERROR(INDEX(REPORT!$A$4:$BZ$99,MATCH($A19,REPORT!$A$4:$A$99,0),MATCH(BC$1,REPORT!$A$4:$BZ$4,0)),"")</f>
        <v>-</v>
      </c>
      <c r="BD19" s="94" t="str">
        <f t="array" ref="BD19">IFERROR(INDEX(REPORT!$A$4:$BZ$99,MATCH($A19,REPORT!$A$4:$A$99,0),MATCH(BD$1,REPORT!$A$4:$BZ$4,0)),"")</f>
        <v>-</v>
      </c>
      <c r="BE19" s="94" t="str">
        <f t="array" ref="BE19">IFERROR(INDEX(REPORT!$A$4:$BZ$99,MATCH($A19,REPORT!$A$4:$A$99,0),MATCH(BE$1,REPORT!$A$4:$BZ$4,0)),"")</f>
        <v>-</v>
      </c>
      <c r="BF19" s="94" t="str">
        <f t="array" ref="BF19">IFERROR(INDEX(REPORT!$A$4:$BZ$99,MATCH($A19,REPORT!$A$4:$A$99,0),MATCH(BF$1,REPORT!$A$4:$BZ$4,0)),"")</f>
        <v>-</v>
      </c>
      <c r="BG19" s="94" t="str">
        <f t="array" ref="BG19">IFERROR(INDEX(REPORT!$A$4:$BZ$99,MATCH($A19,REPORT!$A$4:$A$99,0),MATCH(BG$1,REPORT!$A$4:$BZ$4,0)),"")</f>
        <v>-</v>
      </c>
      <c r="BH19" s="94" t="str">
        <f t="array" ref="BH19">IFERROR(INDEX(REPORT!$A$4:$BZ$99,MATCH($A19,REPORT!$A$4:$A$99,0),MATCH(BH$1,REPORT!$A$4:$BZ$4,0)),"")</f>
        <v>-</v>
      </c>
    </row>
    <row r="20" spans="1:60" ht="15.75" customHeight="1" x14ac:dyDescent="0.2">
      <c r="A20" s="95" t="str">
        <f>IF(LEN(REPORT!A23)&gt;2,REPORT!A23,"")</f>
        <v>AGED CARE 20</v>
      </c>
      <c r="B20" s="94" t="str">
        <f t="array" ref="B20">IFERROR(INDEX(REPORT!$A$4:$BZ$99,MATCH($A20,REPORT!$A$4:$A$99,0),MATCH(B$1,REPORT!$A$4:$BZ$4,0)),"")</f>
        <v>-</v>
      </c>
      <c r="C20" s="94" t="str">
        <f t="array" ref="C20">IFERROR(INDEX(REPORT!$A$4:$BZ$99,MATCH($A20,REPORT!$A$4:$A$99,0),MATCH(C$1,REPORT!$A$4:$BZ$4,0)),"")</f>
        <v>-</v>
      </c>
      <c r="D20" s="94" t="str">
        <f t="array" ref="D20">IFERROR(INDEX(REPORT!$A$4:$BZ$99,MATCH($A20,REPORT!$A$4:$A$99,0),MATCH(D$1,REPORT!$A$4:$BZ$4,0)),"")</f>
        <v>-</v>
      </c>
      <c r="E20" s="94" t="str">
        <f t="array" ref="E20">IFERROR(INDEX(REPORT!$A$4:$BZ$99,MATCH($A20,REPORT!$A$4:$A$99,0),MATCH(E$1,REPORT!$A$4:$BZ$4,0)),"")</f>
        <v>-</v>
      </c>
      <c r="F20" s="94" t="str">
        <f t="array" ref="F20">IFERROR(INDEX(REPORT!$A$4:$BZ$99,MATCH($A20,REPORT!$A$4:$A$99,0),MATCH(F$1,REPORT!$A$4:$BZ$4,0)),"")</f>
        <v>-</v>
      </c>
      <c r="G20" s="94" t="str">
        <f t="array" ref="G20">IFERROR(INDEX(REPORT!$A$4:$BZ$99,MATCH($A20,REPORT!$A$4:$A$99,0),MATCH(G$1,REPORT!$A$4:$BZ$4,0)),"")</f>
        <v>-</v>
      </c>
      <c r="H20" s="94" t="str">
        <f t="array" ref="H20">IFERROR(INDEX(REPORT!$A$4:$BZ$99,MATCH($A20,REPORT!$A$4:$A$99,0),MATCH(H$1,REPORT!$A$4:$BZ$4,0)),"")</f>
        <v>-</v>
      </c>
      <c r="I20" s="94" t="str">
        <f t="array" ref="I20">IFERROR(INDEX(REPORT!$A$4:$BZ$99,MATCH($A20,REPORT!$A$4:$A$99,0),MATCH(I$1,REPORT!$A$4:$BZ$4,0)),"")</f>
        <v>-</v>
      </c>
      <c r="J20" s="94" t="str">
        <f t="array" ref="J20">IFERROR(INDEX(REPORT!$A$4:$BZ$99,MATCH($A20,REPORT!$A$4:$A$99,0),MATCH(J$1,REPORT!$A$4:$BZ$4,0)),"")</f>
        <v>-</v>
      </c>
      <c r="K20" s="94" t="str">
        <f t="array" ref="K20">IFERROR(INDEX(REPORT!$A$4:$BZ$99,MATCH($A20,REPORT!$A$4:$A$99,0),MATCH(K$1,REPORT!$A$4:$BZ$4,0)),"")</f>
        <v>-</v>
      </c>
      <c r="L20" s="94" t="str">
        <f t="array" ref="L20">IFERROR(INDEX(REPORT!$A$4:$BZ$99,MATCH($A20,REPORT!$A$4:$A$99,0),MATCH(L$1,REPORT!$A$4:$BZ$4,0)),"")</f>
        <v>-</v>
      </c>
      <c r="M20" s="94" t="str">
        <f t="array" ref="M20">IFERROR(INDEX(REPORT!$A$4:$BZ$99,MATCH($A20,REPORT!$A$4:$A$99,0),MATCH(M$1,REPORT!$A$4:$BZ$4,0)),"")</f>
        <v>-</v>
      </c>
      <c r="N20" s="94" t="str">
        <f t="array" ref="N20">IFERROR(INDEX(REPORT!$A$4:$BZ$99,MATCH($A20,REPORT!$A$4:$A$99,0),MATCH(N$1,REPORT!$A$4:$BZ$4,0)),"")</f>
        <v>-</v>
      </c>
      <c r="O20" s="94" t="str">
        <f t="array" ref="O20">IFERROR(INDEX(REPORT!$A$4:$BZ$99,MATCH($A20,REPORT!$A$4:$A$99,0),MATCH(O$1,REPORT!$A$4:$BZ$4,0)),"")</f>
        <v>-</v>
      </c>
      <c r="P20" s="94" t="str">
        <f t="array" ref="P20">IFERROR(INDEX(REPORT!$A$4:$BZ$99,MATCH($A20,REPORT!$A$4:$A$99,0),MATCH(P$1,REPORT!$A$4:$BZ$4,0)),"")</f>
        <v>-</v>
      </c>
      <c r="Q20" s="94" t="str">
        <f t="array" ref="Q20">IFERROR(INDEX(REPORT!$A$4:$BZ$99,MATCH($A20,REPORT!$A$4:$A$99,0),MATCH(Q$1,REPORT!$A$4:$BZ$4,0)),"")</f>
        <v>-</v>
      </c>
      <c r="R20" s="94" t="str">
        <f t="array" ref="R20">IFERROR(INDEX(REPORT!$A$4:$BZ$99,MATCH($A20,REPORT!$A$4:$A$99,0),MATCH(R$1,REPORT!$A$4:$BZ$4,0)),"")</f>
        <v>-</v>
      </c>
      <c r="S20" s="94" t="str">
        <f t="array" ref="S20">IFERROR(INDEX(REPORT!$A$4:$BZ$99,MATCH($A20,REPORT!$A$4:$A$99,0),MATCH(S$1,REPORT!$A$4:$BZ$4,0)),"")</f>
        <v>-</v>
      </c>
      <c r="T20" s="94" t="str">
        <f t="array" ref="T20">IFERROR(INDEX(REPORT!$A$4:$BZ$99,MATCH($A20,REPORT!$A$4:$A$99,0),MATCH(T$1,REPORT!$A$4:$BZ$4,0)),"")</f>
        <v>-</v>
      </c>
      <c r="U20" s="94" t="str">
        <f t="array" ref="U20">IFERROR(INDEX(REPORT!$A$4:$BZ$99,MATCH($A20,REPORT!$A$4:$A$99,0),MATCH(U$1,REPORT!$A$4:$BZ$4,0)),"")</f>
        <v>-</v>
      </c>
      <c r="V20" s="94" t="str">
        <f t="array" ref="V20">IFERROR(INDEX(REPORT!$A$4:$BZ$99,MATCH($A20,REPORT!$A$4:$A$99,0),MATCH(V$1,REPORT!$A$4:$BZ$4,0)),"")</f>
        <v>-</v>
      </c>
      <c r="W20" s="94" t="str">
        <f t="array" ref="W20">IFERROR(INDEX(REPORT!$A$4:$BZ$99,MATCH($A20,REPORT!$A$4:$A$99,0),MATCH(W$1,REPORT!$A$4:$BZ$4,0)),"")</f>
        <v>-</v>
      </c>
      <c r="X20" s="94" t="str">
        <f t="array" ref="X20">IFERROR(INDEX(REPORT!$A$4:$BZ$99,MATCH($A20,REPORT!$A$4:$A$99,0),MATCH(X$1,REPORT!$A$4:$BZ$4,0)),"")</f>
        <v>-</v>
      </c>
      <c r="Y20" s="94" t="str">
        <f t="array" ref="Y20">IFERROR(INDEX(REPORT!$A$4:$BZ$99,MATCH($A20,REPORT!$A$4:$A$99,0),MATCH(Y$1,REPORT!$A$4:$BZ$4,0)),"")</f>
        <v>-</v>
      </c>
      <c r="Z20" s="94" t="str">
        <f t="array" ref="Z20">IFERROR(INDEX(REPORT!$A$4:$BZ$99,MATCH($A20,REPORT!$A$4:$A$99,0),MATCH(Z$1,REPORT!$A$4:$BZ$4,0)),"")</f>
        <v>-</v>
      </c>
      <c r="AA20" s="94" t="str">
        <f t="array" ref="AA20">IFERROR(INDEX(REPORT!$A$4:$BZ$99,MATCH($A20,REPORT!$A$4:$A$99,0),MATCH(AA$1,REPORT!$A$4:$BZ$4,0)),"")</f>
        <v>-</v>
      </c>
      <c r="AB20" s="94" t="str">
        <f t="array" ref="AB20">IFERROR(INDEX(REPORT!$A$4:$BZ$99,MATCH($A20,REPORT!$A$4:$A$99,0),MATCH(AB$1,REPORT!$A$4:$BZ$4,0)),"")</f>
        <v>-</v>
      </c>
      <c r="AC20" s="94" t="str">
        <f t="array" ref="AC20">IFERROR(INDEX(REPORT!$A$4:$BZ$99,MATCH($A20,REPORT!$A$4:$A$99,0),MATCH(AC$1,REPORT!$A$4:$BZ$4,0)),"")</f>
        <v>-</v>
      </c>
      <c r="AD20" s="94" t="str">
        <f t="array" ref="AD20">IFERROR(INDEX(REPORT!$A$4:$BZ$99,MATCH($A20,REPORT!$A$4:$A$99,0),MATCH(AD$1,REPORT!$A$4:$BZ$4,0)),"")</f>
        <v>-</v>
      </c>
      <c r="AE20" s="94" t="str">
        <f t="array" ref="AE20">IFERROR(INDEX(REPORT!$A$4:$BZ$99,MATCH($A20,REPORT!$A$4:$A$99,0),MATCH(AE$1,REPORT!$A$4:$BZ$4,0)),"")</f>
        <v>-</v>
      </c>
      <c r="AF20" s="94" t="str">
        <f t="array" ref="AF20">IFERROR(INDEX(REPORT!$A$4:$BZ$99,MATCH($A20,REPORT!$A$4:$A$99,0),MATCH(AF$1,REPORT!$A$4:$BZ$4,0)),"")</f>
        <v>-</v>
      </c>
      <c r="AG20" s="94" t="str">
        <f t="array" ref="AG20">IFERROR(INDEX(REPORT!$A$4:$BZ$99,MATCH($A20,REPORT!$A$4:$A$99,0),MATCH(AG$1,REPORT!$A$4:$BZ$4,0)),"")</f>
        <v>-</v>
      </c>
      <c r="AH20" s="94" t="str">
        <f t="array" ref="AH20">IFERROR(INDEX(REPORT!$A$4:$BZ$99,MATCH($A20,REPORT!$A$4:$A$99,0),MATCH(AH$1,REPORT!$A$4:$BZ$4,0)),"")</f>
        <v>-</v>
      </c>
      <c r="AI20" s="94" t="str">
        <f t="array" ref="AI20">IFERROR(INDEX(REPORT!$A$4:$BZ$99,MATCH($A20,REPORT!$A$4:$A$99,0),MATCH(AI$1,REPORT!$A$4:$BZ$4,0)),"")</f>
        <v>-</v>
      </c>
      <c r="AJ20" s="94" t="str">
        <f t="array" ref="AJ20">IFERROR(INDEX(REPORT!$A$4:$BZ$99,MATCH($A20,REPORT!$A$4:$A$99,0),MATCH(AJ$1,REPORT!$A$4:$BZ$4,0)),"")</f>
        <v>-</v>
      </c>
      <c r="AK20" s="94" t="str">
        <f t="array" ref="AK20">IFERROR(INDEX(REPORT!$A$4:$BZ$99,MATCH($A20,REPORT!$A$4:$A$99,0),MATCH(AK$1,REPORT!$A$4:$BZ$4,0)),"")</f>
        <v>-</v>
      </c>
      <c r="AL20" s="94" t="str">
        <f t="array" ref="AL20">IFERROR(INDEX(REPORT!$A$4:$BZ$99,MATCH($A20,REPORT!$A$4:$A$99,0),MATCH(AL$1,REPORT!$A$4:$BZ$4,0)),"")</f>
        <v>-</v>
      </c>
      <c r="AM20" s="94" t="str">
        <f t="array" ref="AM20">IFERROR(INDEX(REPORT!$A$4:$BZ$99,MATCH($A20,REPORT!$A$4:$A$99,0),MATCH(AM$1,REPORT!$A$4:$BZ$4,0)),"")</f>
        <v>-</v>
      </c>
      <c r="AN20" s="94" t="str">
        <f t="array" ref="AN20">IFERROR(INDEX(REPORT!$A$4:$BZ$99,MATCH($A20,REPORT!$A$4:$A$99,0),MATCH(AN$1,REPORT!$A$4:$BZ$4,0)),"")</f>
        <v>-</v>
      </c>
      <c r="AO20" s="94" t="str">
        <f t="array" ref="AO20">IFERROR(INDEX(REPORT!$A$4:$BZ$99,MATCH($A20,REPORT!$A$4:$A$99,0),MATCH(AO$1,REPORT!$A$4:$BZ$4,0)),"")</f>
        <v>-</v>
      </c>
      <c r="AP20" s="94" t="str">
        <f t="array" ref="AP20">IFERROR(INDEX(REPORT!$A$4:$BZ$99,MATCH($A20,REPORT!$A$4:$A$99,0),MATCH(AP$1,REPORT!$A$4:$BZ$4,0)),"")</f>
        <v>-</v>
      </c>
      <c r="AQ20" s="94" t="str">
        <f t="array" ref="AQ20">IFERROR(INDEX(REPORT!$A$4:$BZ$99,MATCH($A20,REPORT!$A$4:$A$99,0),MATCH(AQ$1,REPORT!$A$4:$BZ$4,0)),"")</f>
        <v>-</v>
      </c>
      <c r="AR20" s="94" t="str">
        <f t="array" ref="AR20">IFERROR(INDEX(REPORT!$A$4:$BZ$99,MATCH($A20,REPORT!$A$4:$A$99,0),MATCH(AR$1,REPORT!$A$4:$BZ$4,0)),"")</f>
        <v>-</v>
      </c>
      <c r="AS20" s="94" t="str">
        <f t="array" ref="AS20">IFERROR(INDEX(REPORT!$A$4:$BZ$99,MATCH($A20,REPORT!$A$4:$A$99,0),MATCH(AS$1,REPORT!$A$4:$BZ$4,0)),"")</f>
        <v>-</v>
      </c>
      <c r="AT20" s="94" t="str">
        <f t="array" ref="AT20">IFERROR(INDEX(REPORT!$A$4:$BZ$99,MATCH($A20,REPORT!$A$4:$A$99,0),MATCH(AT$1,REPORT!$A$4:$BZ$4,0)),"")</f>
        <v>-</v>
      </c>
      <c r="AU20" s="94" t="str">
        <f t="array" ref="AU20">IFERROR(INDEX(REPORT!$A$4:$BZ$99,MATCH($A20,REPORT!$A$4:$A$99,0),MATCH(AU$1,REPORT!$A$4:$BZ$4,0)),"")</f>
        <v>-</v>
      </c>
      <c r="AV20" s="94" t="str">
        <f t="array" ref="AV20">IFERROR(INDEX(REPORT!$A$4:$BZ$99,MATCH($A20,REPORT!$A$4:$A$99,0),MATCH(AV$1,REPORT!$A$4:$BZ$4,0)),"")</f>
        <v>-</v>
      </c>
      <c r="AW20" s="94" t="str">
        <f t="array" ref="AW20">IFERROR(INDEX(REPORT!$A$4:$BZ$99,MATCH($A20,REPORT!$A$4:$A$99,0),MATCH(AW$1,REPORT!$A$4:$BZ$4,0)),"")</f>
        <v>-</v>
      </c>
      <c r="AX20" s="94" t="str">
        <f t="array" ref="AX20">IFERROR(INDEX(REPORT!$A$4:$BZ$99,MATCH($A20,REPORT!$A$4:$A$99,0),MATCH(AX$1,REPORT!$A$4:$BZ$4,0)),"")</f>
        <v>-</v>
      </c>
      <c r="AY20" s="94" t="str">
        <f t="array" ref="AY20">IFERROR(INDEX(REPORT!$A$4:$BZ$99,MATCH($A20,REPORT!$A$4:$A$99,0),MATCH(AY$1,REPORT!$A$4:$BZ$4,0)),"")</f>
        <v>-</v>
      </c>
      <c r="AZ20" s="94" t="str">
        <f t="array" ref="AZ20">IFERROR(INDEX(REPORT!$A$4:$BZ$99,MATCH($A20,REPORT!$A$4:$A$99,0),MATCH(AZ$1,REPORT!$A$4:$BZ$4,0)),"")</f>
        <v>-</v>
      </c>
      <c r="BA20" s="94" t="str">
        <f t="array" ref="BA20">IFERROR(INDEX(REPORT!$A$4:$BZ$99,MATCH($A20,REPORT!$A$4:$A$99,0),MATCH(BA$1,REPORT!$A$4:$BZ$4,0)),"")</f>
        <v>-</v>
      </c>
      <c r="BB20" s="94" t="str">
        <f t="array" ref="BB20">IFERROR(INDEX(REPORT!$A$4:$BZ$99,MATCH($A20,REPORT!$A$4:$A$99,0),MATCH(BB$1,REPORT!$A$4:$BZ$4,0)),"")</f>
        <v>-</v>
      </c>
      <c r="BC20" s="94" t="str">
        <f t="array" ref="BC20">IFERROR(INDEX(REPORT!$A$4:$BZ$99,MATCH($A20,REPORT!$A$4:$A$99,0),MATCH(BC$1,REPORT!$A$4:$BZ$4,0)),"")</f>
        <v>-</v>
      </c>
      <c r="BD20" s="94" t="str">
        <f t="array" ref="BD20">IFERROR(INDEX(REPORT!$A$4:$BZ$99,MATCH($A20,REPORT!$A$4:$A$99,0),MATCH(BD$1,REPORT!$A$4:$BZ$4,0)),"")</f>
        <v>-</v>
      </c>
      <c r="BE20" s="94" t="str">
        <f t="array" ref="BE20">IFERROR(INDEX(REPORT!$A$4:$BZ$99,MATCH($A20,REPORT!$A$4:$A$99,0),MATCH(BE$1,REPORT!$A$4:$BZ$4,0)),"")</f>
        <v>-</v>
      </c>
      <c r="BF20" s="94" t="str">
        <f t="array" ref="BF20">IFERROR(INDEX(REPORT!$A$4:$BZ$99,MATCH($A20,REPORT!$A$4:$A$99,0),MATCH(BF$1,REPORT!$A$4:$BZ$4,0)),"")</f>
        <v>-</v>
      </c>
      <c r="BG20" s="94" t="str">
        <f t="array" ref="BG20">IFERROR(INDEX(REPORT!$A$4:$BZ$99,MATCH($A20,REPORT!$A$4:$A$99,0),MATCH(BG$1,REPORT!$A$4:$BZ$4,0)),"")</f>
        <v>-</v>
      </c>
      <c r="BH20" s="94" t="str">
        <f t="array" ref="BH20">IFERROR(INDEX(REPORT!$A$4:$BZ$99,MATCH($A20,REPORT!$A$4:$A$99,0),MATCH(BH$1,REPORT!$A$4:$BZ$4,0)),"")</f>
        <v>-</v>
      </c>
    </row>
    <row r="21" spans="1:60" ht="15.75" customHeight="1" x14ac:dyDescent="0.2">
      <c r="A21" s="95" t="str">
        <f>IF(LEN(REPORT!A24)&gt;2,REPORT!A24,"")</f>
        <v>AGED CARE 21</v>
      </c>
      <c r="B21" s="94" t="str">
        <f t="array" ref="B21">IFERROR(INDEX(REPORT!$A$4:$BZ$99,MATCH($A21,REPORT!$A$4:$A$99,0),MATCH(B$1,REPORT!$A$4:$BZ$4,0)),"")</f>
        <v>-</v>
      </c>
      <c r="C21" s="94" t="str">
        <f t="array" ref="C21">IFERROR(INDEX(REPORT!$A$4:$BZ$99,MATCH($A21,REPORT!$A$4:$A$99,0),MATCH(C$1,REPORT!$A$4:$BZ$4,0)),"")</f>
        <v>-</v>
      </c>
      <c r="D21" s="94" t="str">
        <f t="array" ref="D21">IFERROR(INDEX(REPORT!$A$4:$BZ$99,MATCH($A21,REPORT!$A$4:$A$99,0),MATCH(D$1,REPORT!$A$4:$BZ$4,0)),"")</f>
        <v>-</v>
      </c>
      <c r="E21" s="94" t="str">
        <f t="array" ref="E21">IFERROR(INDEX(REPORT!$A$4:$BZ$99,MATCH($A21,REPORT!$A$4:$A$99,0),MATCH(E$1,REPORT!$A$4:$BZ$4,0)),"")</f>
        <v>-</v>
      </c>
      <c r="F21" s="94" t="str">
        <f t="array" ref="F21">IFERROR(INDEX(REPORT!$A$4:$BZ$99,MATCH($A21,REPORT!$A$4:$A$99,0),MATCH(F$1,REPORT!$A$4:$BZ$4,0)),"")</f>
        <v>-</v>
      </c>
      <c r="G21" s="94" t="str">
        <f t="array" ref="G21">IFERROR(INDEX(REPORT!$A$4:$BZ$99,MATCH($A21,REPORT!$A$4:$A$99,0),MATCH(G$1,REPORT!$A$4:$BZ$4,0)),"")</f>
        <v>-</v>
      </c>
      <c r="H21" s="94" t="str">
        <f t="array" ref="H21">IFERROR(INDEX(REPORT!$A$4:$BZ$99,MATCH($A21,REPORT!$A$4:$A$99,0),MATCH(H$1,REPORT!$A$4:$BZ$4,0)),"")</f>
        <v>-</v>
      </c>
      <c r="I21" s="94" t="str">
        <f t="array" ref="I21">IFERROR(INDEX(REPORT!$A$4:$BZ$99,MATCH($A21,REPORT!$A$4:$A$99,0),MATCH(I$1,REPORT!$A$4:$BZ$4,0)),"")</f>
        <v>-</v>
      </c>
      <c r="J21" s="94" t="str">
        <f t="array" ref="J21">IFERROR(INDEX(REPORT!$A$4:$BZ$99,MATCH($A21,REPORT!$A$4:$A$99,0),MATCH(J$1,REPORT!$A$4:$BZ$4,0)),"")</f>
        <v>-</v>
      </c>
      <c r="K21" s="94" t="str">
        <f t="array" ref="K21">IFERROR(INDEX(REPORT!$A$4:$BZ$99,MATCH($A21,REPORT!$A$4:$A$99,0),MATCH(K$1,REPORT!$A$4:$BZ$4,0)),"")</f>
        <v>-</v>
      </c>
      <c r="L21" s="94" t="str">
        <f t="array" ref="L21">IFERROR(INDEX(REPORT!$A$4:$BZ$99,MATCH($A21,REPORT!$A$4:$A$99,0),MATCH(L$1,REPORT!$A$4:$BZ$4,0)),"")</f>
        <v>-</v>
      </c>
      <c r="M21" s="94" t="str">
        <f t="array" ref="M21">IFERROR(INDEX(REPORT!$A$4:$BZ$99,MATCH($A21,REPORT!$A$4:$A$99,0),MATCH(M$1,REPORT!$A$4:$BZ$4,0)),"")</f>
        <v>-</v>
      </c>
      <c r="N21" s="94" t="str">
        <f t="array" ref="N21">IFERROR(INDEX(REPORT!$A$4:$BZ$99,MATCH($A21,REPORT!$A$4:$A$99,0),MATCH(N$1,REPORT!$A$4:$BZ$4,0)),"")</f>
        <v>-</v>
      </c>
      <c r="O21" s="94" t="str">
        <f t="array" ref="O21">IFERROR(INDEX(REPORT!$A$4:$BZ$99,MATCH($A21,REPORT!$A$4:$A$99,0),MATCH(O$1,REPORT!$A$4:$BZ$4,0)),"")</f>
        <v>-</v>
      </c>
      <c r="P21" s="94" t="str">
        <f t="array" ref="P21">IFERROR(INDEX(REPORT!$A$4:$BZ$99,MATCH($A21,REPORT!$A$4:$A$99,0),MATCH(P$1,REPORT!$A$4:$BZ$4,0)),"")</f>
        <v>-</v>
      </c>
      <c r="Q21" s="94" t="str">
        <f t="array" ref="Q21">IFERROR(INDEX(REPORT!$A$4:$BZ$99,MATCH($A21,REPORT!$A$4:$A$99,0),MATCH(Q$1,REPORT!$A$4:$BZ$4,0)),"")</f>
        <v>-</v>
      </c>
      <c r="R21" s="94" t="str">
        <f t="array" ref="R21">IFERROR(INDEX(REPORT!$A$4:$BZ$99,MATCH($A21,REPORT!$A$4:$A$99,0),MATCH(R$1,REPORT!$A$4:$BZ$4,0)),"")</f>
        <v>-</v>
      </c>
      <c r="S21" s="94" t="str">
        <f t="array" ref="S21">IFERROR(INDEX(REPORT!$A$4:$BZ$99,MATCH($A21,REPORT!$A$4:$A$99,0),MATCH(S$1,REPORT!$A$4:$BZ$4,0)),"")</f>
        <v>-</v>
      </c>
      <c r="T21" s="94" t="str">
        <f t="array" ref="T21">IFERROR(INDEX(REPORT!$A$4:$BZ$99,MATCH($A21,REPORT!$A$4:$A$99,0),MATCH(T$1,REPORT!$A$4:$BZ$4,0)),"")</f>
        <v>-</v>
      </c>
      <c r="U21" s="94" t="str">
        <f t="array" ref="U21">IFERROR(INDEX(REPORT!$A$4:$BZ$99,MATCH($A21,REPORT!$A$4:$A$99,0),MATCH(U$1,REPORT!$A$4:$BZ$4,0)),"")</f>
        <v>-</v>
      </c>
      <c r="V21" s="94" t="str">
        <f t="array" ref="V21">IFERROR(INDEX(REPORT!$A$4:$BZ$99,MATCH($A21,REPORT!$A$4:$A$99,0),MATCH(V$1,REPORT!$A$4:$BZ$4,0)),"")</f>
        <v>-</v>
      </c>
      <c r="W21" s="94" t="str">
        <f t="array" ref="W21">IFERROR(INDEX(REPORT!$A$4:$BZ$99,MATCH($A21,REPORT!$A$4:$A$99,0),MATCH(W$1,REPORT!$A$4:$BZ$4,0)),"")</f>
        <v>-</v>
      </c>
      <c r="X21" s="94" t="str">
        <f t="array" ref="X21">IFERROR(INDEX(REPORT!$A$4:$BZ$99,MATCH($A21,REPORT!$A$4:$A$99,0),MATCH(X$1,REPORT!$A$4:$BZ$4,0)),"")</f>
        <v>-</v>
      </c>
      <c r="Y21" s="94" t="str">
        <f t="array" ref="Y21">IFERROR(INDEX(REPORT!$A$4:$BZ$99,MATCH($A21,REPORT!$A$4:$A$99,0),MATCH(Y$1,REPORT!$A$4:$BZ$4,0)),"")</f>
        <v>-</v>
      </c>
      <c r="Z21" s="94" t="str">
        <f t="array" ref="Z21">IFERROR(INDEX(REPORT!$A$4:$BZ$99,MATCH($A21,REPORT!$A$4:$A$99,0),MATCH(Z$1,REPORT!$A$4:$BZ$4,0)),"")</f>
        <v>-</v>
      </c>
      <c r="AA21" s="94" t="str">
        <f t="array" ref="AA21">IFERROR(INDEX(REPORT!$A$4:$BZ$99,MATCH($A21,REPORT!$A$4:$A$99,0),MATCH(AA$1,REPORT!$A$4:$BZ$4,0)),"")</f>
        <v>-</v>
      </c>
      <c r="AB21" s="94" t="str">
        <f t="array" ref="AB21">IFERROR(INDEX(REPORT!$A$4:$BZ$99,MATCH($A21,REPORT!$A$4:$A$99,0),MATCH(AB$1,REPORT!$A$4:$BZ$4,0)),"")</f>
        <v>-</v>
      </c>
      <c r="AC21" s="94" t="str">
        <f t="array" ref="AC21">IFERROR(INDEX(REPORT!$A$4:$BZ$99,MATCH($A21,REPORT!$A$4:$A$99,0),MATCH(AC$1,REPORT!$A$4:$BZ$4,0)),"")</f>
        <v>-</v>
      </c>
      <c r="AD21" s="94" t="str">
        <f t="array" ref="AD21">IFERROR(INDEX(REPORT!$A$4:$BZ$99,MATCH($A21,REPORT!$A$4:$A$99,0),MATCH(AD$1,REPORT!$A$4:$BZ$4,0)),"")</f>
        <v>-</v>
      </c>
      <c r="AE21" s="94" t="str">
        <f t="array" ref="AE21">IFERROR(INDEX(REPORT!$A$4:$BZ$99,MATCH($A21,REPORT!$A$4:$A$99,0),MATCH(AE$1,REPORT!$A$4:$BZ$4,0)),"")</f>
        <v>-</v>
      </c>
      <c r="AF21" s="94" t="str">
        <f t="array" ref="AF21">IFERROR(INDEX(REPORT!$A$4:$BZ$99,MATCH($A21,REPORT!$A$4:$A$99,0),MATCH(AF$1,REPORT!$A$4:$BZ$4,0)),"")</f>
        <v>-</v>
      </c>
      <c r="AG21" s="94" t="str">
        <f t="array" ref="AG21">IFERROR(INDEX(REPORT!$A$4:$BZ$99,MATCH($A21,REPORT!$A$4:$A$99,0),MATCH(AG$1,REPORT!$A$4:$BZ$4,0)),"")</f>
        <v>-</v>
      </c>
      <c r="AH21" s="94" t="str">
        <f t="array" ref="AH21">IFERROR(INDEX(REPORT!$A$4:$BZ$99,MATCH($A21,REPORT!$A$4:$A$99,0),MATCH(AH$1,REPORT!$A$4:$BZ$4,0)),"")</f>
        <v>-</v>
      </c>
      <c r="AI21" s="94" t="str">
        <f t="array" ref="AI21">IFERROR(INDEX(REPORT!$A$4:$BZ$99,MATCH($A21,REPORT!$A$4:$A$99,0),MATCH(AI$1,REPORT!$A$4:$BZ$4,0)),"")</f>
        <v>-</v>
      </c>
      <c r="AJ21" s="94" t="str">
        <f t="array" ref="AJ21">IFERROR(INDEX(REPORT!$A$4:$BZ$99,MATCH($A21,REPORT!$A$4:$A$99,0),MATCH(AJ$1,REPORT!$A$4:$BZ$4,0)),"")</f>
        <v>-</v>
      </c>
      <c r="AK21" s="94" t="str">
        <f t="array" ref="AK21">IFERROR(INDEX(REPORT!$A$4:$BZ$99,MATCH($A21,REPORT!$A$4:$A$99,0),MATCH(AK$1,REPORT!$A$4:$BZ$4,0)),"")</f>
        <v>-</v>
      </c>
      <c r="AL21" s="94" t="str">
        <f t="array" ref="AL21">IFERROR(INDEX(REPORT!$A$4:$BZ$99,MATCH($A21,REPORT!$A$4:$A$99,0),MATCH(AL$1,REPORT!$A$4:$BZ$4,0)),"")</f>
        <v>-</v>
      </c>
      <c r="AM21" s="94" t="str">
        <f t="array" ref="AM21">IFERROR(INDEX(REPORT!$A$4:$BZ$99,MATCH($A21,REPORT!$A$4:$A$99,0),MATCH(AM$1,REPORT!$A$4:$BZ$4,0)),"")</f>
        <v>-</v>
      </c>
      <c r="AN21" s="94" t="str">
        <f t="array" ref="AN21">IFERROR(INDEX(REPORT!$A$4:$BZ$99,MATCH($A21,REPORT!$A$4:$A$99,0),MATCH(AN$1,REPORT!$A$4:$BZ$4,0)),"")</f>
        <v>-</v>
      </c>
      <c r="AO21" s="94" t="str">
        <f t="array" ref="AO21">IFERROR(INDEX(REPORT!$A$4:$BZ$99,MATCH($A21,REPORT!$A$4:$A$99,0),MATCH(AO$1,REPORT!$A$4:$BZ$4,0)),"")</f>
        <v>-</v>
      </c>
      <c r="AP21" s="94" t="str">
        <f t="array" ref="AP21">IFERROR(INDEX(REPORT!$A$4:$BZ$99,MATCH($A21,REPORT!$A$4:$A$99,0),MATCH(AP$1,REPORT!$A$4:$BZ$4,0)),"")</f>
        <v>-</v>
      </c>
      <c r="AQ21" s="94" t="str">
        <f t="array" ref="AQ21">IFERROR(INDEX(REPORT!$A$4:$BZ$99,MATCH($A21,REPORT!$A$4:$A$99,0),MATCH(AQ$1,REPORT!$A$4:$BZ$4,0)),"")</f>
        <v>-</v>
      </c>
      <c r="AR21" s="94" t="str">
        <f t="array" ref="AR21">IFERROR(INDEX(REPORT!$A$4:$BZ$99,MATCH($A21,REPORT!$A$4:$A$99,0),MATCH(AR$1,REPORT!$A$4:$BZ$4,0)),"")</f>
        <v>-</v>
      </c>
      <c r="AS21" s="94" t="str">
        <f t="array" ref="AS21">IFERROR(INDEX(REPORT!$A$4:$BZ$99,MATCH($A21,REPORT!$A$4:$A$99,0),MATCH(AS$1,REPORT!$A$4:$BZ$4,0)),"")</f>
        <v>-</v>
      </c>
      <c r="AT21" s="94" t="str">
        <f t="array" ref="AT21">IFERROR(INDEX(REPORT!$A$4:$BZ$99,MATCH($A21,REPORT!$A$4:$A$99,0),MATCH(AT$1,REPORT!$A$4:$BZ$4,0)),"")</f>
        <v>-</v>
      </c>
      <c r="AU21" s="94" t="str">
        <f t="array" ref="AU21">IFERROR(INDEX(REPORT!$A$4:$BZ$99,MATCH($A21,REPORT!$A$4:$A$99,0),MATCH(AU$1,REPORT!$A$4:$BZ$4,0)),"")</f>
        <v>-</v>
      </c>
      <c r="AV21" s="94" t="str">
        <f t="array" ref="AV21">IFERROR(INDEX(REPORT!$A$4:$BZ$99,MATCH($A21,REPORT!$A$4:$A$99,0),MATCH(AV$1,REPORT!$A$4:$BZ$4,0)),"")</f>
        <v>-</v>
      </c>
      <c r="AW21" s="94" t="str">
        <f t="array" ref="AW21">IFERROR(INDEX(REPORT!$A$4:$BZ$99,MATCH($A21,REPORT!$A$4:$A$99,0),MATCH(AW$1,REPORT!$A$4:$BZ$4,0)),"")</f>
        <v>-</v>
      </c>
      <c r="AX21" s="94" t="str">
        <f t="array" ref="AX21">IFERROR(INDEX(REPORT!$A$4:$BZ$99,MATCH($A21,REPORT!$A$4:$A$99,0),MATCH(AX$1,REPORT!$A$4:$BZ$4,0)),"")</f>
        <v>-</v>
      </c>
      <c r="AY21" s="94" t="str">
        <f t="array" ref="AY21">IFERROR(INDEX(REPORT!$A$4:$BZ$99,MATCH($A21,REPORT!$A$4:$A$99,0),MATCH(AY$1,REPORT!$A$4:$BZ$4,0)),"")</f>
        <v>-</v>
      </c>
      <c r="AZ21" s="94" t="str">
        <f t="array" ref="AZ21">IFERROR(INDEX(REPORT!$A$4:$BZ$99,MATCH($A21,REPORT!$A$4:$A$99,0),MATCH(AZ$1,REPORT!$A$4:$BZ$4,0)),"")</f>
        <v>-</v>
      </c>
      <c r="BA21" s="94" t="str">
        <f t="array" ref="BA21">IFERROR(INDEX(REPORT!$A$4:$BZ$99,MATCH($A21,REPORT!$A$4:$A$99,0),MATCH(BA$1,REPORT!$A$4:$BZ$4,0)),"")</f>
        <v>-</v>
      </c>
      <c r="BB21" s="94" t="str">
        <f t="array" ref="BB21">IFERROR(INDEX(REPORT!$A$4:$BZ$99,MATCH($A21,REPORT!$A$4:$A$99,0),MATCH(BB$1,REPORT!$A$4:$BZ$4,0)),"")</f>
        <v>-</v>
      </c>
      <c r="BC21" s="94" t="str">
        <f t="array" ref="BC21">IFERROR(INDEX(REPORT!$A$4:$BZ$99,MATCH($A21,REPORT!$A$4:$A$99,0),MATCH(BC$1,REPORT!$A$4:$BZ$4,0)),"")</f>
        <v>-</v>
      </c>
      <c r="BD21" s="94" t="str">
        <f t="array" ref="BD21">IFERROR(INDEX(REPORT!$A$4:$BZ$99,MATCH($A21,REPORT!$A$4:$A$99,0),MATCH(BD$1,REPORT!$A$4:$BZ$4,0)),"")</f>
        <v>-</v>
      </c>
      <c r="BE21" s="94" t="str">
        <f t="array" ref="BE21">IFERROR(INDEX(REPORT!$A$4:$BZ$99,MATCH($A21,REPORT!$A$4:$A$99,0),MATCH(BE$1,REPORT!$A$4:$BZ$4,0)),"")</f>
        <v>-</v>
      </c>
      <c r="BF21" s="94" t="str">
        <f t="array" ref="BF21">IFERROR(INDEX(REPORT!$A$4:$BZ$99,MATCH($A21,REPORT!$A$4:$A$99,0),MATCH(BF$1,REPORT!$A$4:$BZ$4,0)),"")</f>
        <v>-</v>
      </c>
      <c r="BG21" s="94" t="str">
        <f t="array" ref="BG21">IFERROR(INDEX(REPORT!$A$4:$BZ$99,MATCH($A21,REPORT!$A$4:$A$99,0),MATCH(BG$1,REPORT!$A$4:$BZ$4,0)),"")</f>
        <v>-</v>
      </c>
      <c r="BH21" s="94" t="str">
        <f t="array" ref="BH21">IFERROR(INDEX(REPORT!$A$4:$BZ$99,MATCH($A21,REPORT!$A$4:$A$99,0),MATCH(BH$1,REPORT!$A$4:$BZ$4,0)),"")</f>
        <v>-</v>
      </c>
    </row>
    <row r="22" spans="1:60" ht="15.75" customHeight="1" x14ac:dyDescent="0.2">
      <c r="A22" s="95" t="str">
        <f>IF(LEN(REPORT!A25)&gt;2,REPORT!A25,"")</f>
        <v>AGED CARE 22</v>
      </c>
      <c r="B22" s="94" t="str">
        <f t="array" ref="B22">IFERROR(INDEX(REPORT!$A$4:$BZ$99,MATCH($A22,REPORT!$A$4:$A$99,0),MATCH(B$1,REPORT!$A$4:$BZ$4,0)),"")</f>
        <v>-</v>
      </c>
      <c r="C22" s="94" t="str">
        <f t="array" ref="C22">IFERROR(INDEX(REPORT!$A$4:$BZ$99,MATCH($A22,REPORT!$A$4:$A$99,0),MATCH(C$1,REPORT!$A$4:$BZ$4,0)),"")</f>
        <v>-</v>
      </c>
      <c r="D22" s="94" t="str">
        <f t="array" ref="D22">IFERROR(INDEX(REPORT!$A$4:$BZ$99,MATCH($A22,REPORT!$A$4:$A$99,0),MATCH(D$1,REPORT!$A$4:$BZ$4,0)),"")</f>
        <v>-</v>
      </c>
      <c r="E22" s="94" t="str">
        <f t="array" ref="E22">IFERROR(INDEX(REPORT!$A$4:$BZ$99,MATCH($A22,REPORT!$A$4:$A$99,0),MATCH(E$1,REPORT!$A$4:$BZ$4,0)),"")</f>
        <v>-</v>
      </c>
      <c r="F22" s="94" t="str">
        <f t="array" ref="F22">IFERROR(INDEX(REPORT!$A$4:$BZ$99,MATCH($A22,REPORT!$A$4:$A$99,0),MATCH(F$1,REPORT!$A$4:$BZ$4,0)),"")</f>
        <v>-</v>
      </c>
      <c r="G22" s="94" t="str">
        <f t="array" ref="G22">IFERROR(INDEX(REPORT!$A$4:$BZ$99,MATCH($A22,REPORT!$A$4:$A$99,0),MATCH(G$1,REPORT!$A$4:$BZ$4,0)),"")</f>
        <v>-</v>
      </c>
      <c r="H22" s="94" t="str">
        <f t="array" ref="H22">IFERROR(INDEX(REPORT!$A$4:$BZ$99,MATCH($A22,REPORT!$A$4:$A$99,0),MATCH(H$1,REPORT!$A$4:$BZ$4,0)),"")</f>
        <v>-</v>
      </c>
      <c r="I22" s="94" t="str">
        <f t="array" ref="I22">IFERROR(INDEX(REPORT!$A$4:$BZ$99,MATCH($A22,REPORT!$A$4:$A$99,0),MATCH(I$1,REPORT!$A$4:$BZ$4,0)),"")</f>
        <v>-</v>
      </c>
      <c r="J22" s="94" t="str">
        <f t="array" ref="J22">IFERROR(INDEX(REPORT!$A$4:$BZ$99,MATCH($A22,REPORT!$A$4:$A$99,0),MATCH(J$1,REPORT!$A$4:$BZ$4,0)),"")</f>
        <v>-</v>
      </c>
      <c r="K22" s="94" t="str">
        <f t="array" ref="K22">IFERROR(INDEX(REPORT!$A$4:$BZ$99,MATCH($A22,REPORT!$A$4:$A$99,0),MATCH(K$1,REPORT!$A$4:$BZ$4,0)),"")</f>
        <v>-</v>
      </c>
      <c r="L22" s="94" t="str">
        <f t="array" ref="L22">IFERROR(INDEX(REPORT!$A$4:$BZ$99,MATCH($A22,REPORT!$A$4:$A$99,0),MATCH(L$1,REPORT!$A$4:$BZ$4,0)),"")</f>
        <v>-</v>
      </c>
      <c r="M22" s="94" t="str">
        <f t="array" ref="M22">IFERROR(INDEX(REPORT!$A$4:$BZ$99,MATCH($A22,REPORT!$A$4:$A$99,0),MATCH(M$1,REPORT!$A$4:$BZ$4,0)),"")</f>
        <v>-</v>
      </c>
      <c r="N22" s="94" t="str">
        <f t="array" ref="N22">IFERROR(INDEX(REPORT!$A$4:$BZ$99,MATCH($A22,REPORT!$A$4:$A$99,0),MATCH(N$1,REPORT!$A$4:$BZ$4,0)),"")</f>
        <v>-</v>
      </c>
      <c r="O22" s="94" t="str">
        <f t="array" ref="O22">IFERROR(INDEX(REPORT!$A$4:$BZ$99,MATCH($A22,REPORT!$A$4:$A$99,0),MATCH(O$1,REPORT!$A$4:$BZ$4,0)),"")</f>
        <v>-</v>
      </c>
      <c r="P22" s="94" t="str">
        <f t="array" ref="P22">IFERROR(INDEX(REPORT!$A$4:$BZ$99,MATCH($A22,REPORT!$A$4:$A$99,0),MATCH(P$1,REPORT!$A$4:$BZ$4,0)),"")</f>
        <v>-</v>
      </c>
      <c r="Q22" s="94" t="str">
        <f t="array" ref="Q22">IFERROR(INDEX(REPORT!$A$4:$BZ$99,MATCH($A22,REPORT!$A$4:$A$99,0),MATCH(Q$1,REPORT!$A$4:$BZ$4,0)),"")</f>
        <v>-</v>
      </c>
      <c r="R22" s="94" t="str">
        <f t="array" ref="R22">IFERROR(INDEX(REPORT!$A$4:$BZ$99,MATCH($A22,REPORT!$A$4:$A$99,0),MATCH(R$1,REPORT!$A$4:$BZ$4,0)),"")</f>
        <v>-</v>
      </c>
      <c r="S22" s="94" t="str">
        <f t="array" ref="S22">IFERROR(INDEX(REPORT!$A$4:$BZ$99,MATCH($A22,REPORT!$A$4:$A$99,0),MATCH(S$1,REPORT!$A$4:$BZ$4,0)),"")</f>
        <v>-</v>
      </c>
      <c r="T22" s="94" t="str">
        <f t="array" ref="T22">IFERROR(INDEX(REPORT!$A$4:$BZ$99,MATCH($A22,REPORT!$A$4:$A$99,0),MATCH(T$1,REPORT!$A$4:$BZ$4,0)),"")</f>
        <v>-</v>
      </c>
      <c r="U22" s="94" t="str">
        <f t="array" ref="U22">IFERROR(INDEX(REPORT!$A$4:$BZ$99,MATCH($A22,REPORT!$A$4:$A$99,0),MATCH(U$1,REPORT!$A$4:$BZ$4,0)),"")</f>
        <v>-</v>
      </c>
      <c r="V22" s="94" t="str">
        <f t="array" ref="V22">IFERROR(INDEX(REPORT!$A$4:$BZ$99,MATCH($A22,REPORT!$A$4:$A$99,0),MATCH(V$1,REPORT!$A$4:$BZ$4,0)),"")</f>
        <v>-</v>
      </c>
      <c r="W22" s="94" t="str">
        <f t="array" ref="W22">IFERROR(INDEX(REPORT!$A$4:$BZ$99,MATCH($A22,REPORT!$A$4:$A$99,0),MATCH(W$1,REPORT!$A$4:$BZ$4,0)),"")</f>
        <v>-</v>
      </c>
      <c r="X22" s="94" t="str">
        <f t="array" ref="X22">IFERROR(INDEX(REPORT!$A$4:$BZ$99,MATCH($A22,REPORT!$A$4:$A$99,0),MATCH(X$1,REPORT!$A$4:$BZ$4,0)),"")</f>
        <v>-</v>
      </c>
      <c r="Y22" s="94" t="str">
        <f t="array" ref="Y22">IFERROR(INDEX(REPORT!$A$4:$BZ$99,MATCH($A22,REPORT!$A$4:$A$99,0),MATCH(Y$1,REPORT!$A$4:$BZ$4,0)),"")</f>
        <v>-</v>
      </c>
      <c r="Z22" s="94" t="str">
        <f t="array" ref="Z22">IFERROR(INDEX(REPORT!$A$4:$BZ$99,MATCH($A22,REPORT!$A$4:$A$99,0),MATCH(Z$1,REPORT!$A$4:$BZ$4,0)),"")</f>
        <v>-</v>
      </c>
      <c r="AA22" s="94" t="str">
        <f t="array" ref="AA22">IFERROR(INDEX(REPORT!$A$4:$BZ$99,MATCH($A22,REPORT!$A$4:$A$99,0),MATCH(AA$1,REPORT!$A$4:$BZ$4,0)),"")</f>
        <v>-</v>
      </c>
      <c r="AB22" s="94" t="str">
        <f t="array" ref="AB22">IFERROR(INDEX(REPORT!$A$4:$BZ$99,MATCH($A22,REPORT!$A$4:$A$99,0),MATCH(AB$1,REPORT!$A$4:$BZ$4,0)),"")</f>
        <v>-</v>
      </c>
      <c r="AC22" s="94" t="str">
        <f t="array" ref="AC22">IFERROR(INDEX(REPORT!$A$4:$BZ$99,MATCH($A22,REPORT!$A$4:$A$99,0),MATCH(AC$1,REPORT!$A$4:$BZ$4,0)),"")</f>
        <v>-</v>
      </c>
      <c r="AD22" s="94" t="str">
        <f t="array" ref="AD22">IFERROR(INDEX(REPORT!$A$4:$BZ$99,MATCH($A22,REPORT!$A$4:$A$99,0),MATCH(AD$1,REPORT!$A$4:$BZ$4,0)),"")</f>
        <v>-</v>
      </c>
      <c r="AE22" s="94" t="str">
        <f t="array" ref="AE22">IFERROR(INDEX(REPORT!$A$4:$BZ$99,MATCH($A22,REPORT!$A$4:$A$99,0),MATCH(AE$1,REPORT!$A$4:$BZ$4,0)),"")</f>
        <v>-</v>
      </c>
      <c r="AF22" s="94" t="str">
        <f t="array" ref="AF22">IFERROR(INDEX(REPORT!$A$4:$BZ$99,MATCH($A22,REPORT!$A$4:$A$99,0),MATCH(AF$1,REPORT!$A$4:$BZ$4,0)),"")</f>
        <v>-</v>
      </c>
      <c r="AG22" s="94" t="str">
        <f t="array" ref="AG22">IFERROR(INDEX(REPORT!$A$4:$BZ$99,MATCH($A22,REPORT!$A$4:$A$99,0),MATCH(AG$1,REPORT!$A$4:$BZ$4,0)),"")</f>
        <v>-</v>
      </c>
      <c r="AH22" s="94" t="str">
        <f t="array" ref="AH22">IFERROR(INDEX(REPORT!$A$4:$BZ$99,MATCH($A22,REPORT!$A$4:$A$99,0),MATCH(AH$1,REPORT!$A$4:$BZ$4,0)),"")</f>
        <v>-</v>
      </c>
      <c r="AI22" s="94" t="str">
        <f t="array" ref="AI22">IFERROR(INDEX(REPORT!$A$4:$BZ$99,MATCH($A22,REPORT!$A$4:$A$99,0),MATCH(AI$1,REPORT!$A$4:$BZ$4,0)),"")</f>
        <v>-</v>
      </c>
      <c r="AJ22" s="94" t="str">
        <f t="array" ref="AJ22">IFERROR(INDEX(REPORT!$A$4:$BZ$99,MATCH($A22,REPORT!$A$4:$A$99,0),MATCH(AJ$1,REPORT!$A$4:$BZ$4,0)),"")</f>
        <v>-</v>
      </c>
      <c r="AK22" s="94" t="str">
        <f t="array" ref="AK22">IFERROR(INDEX(REPORT!$A$4:$BZ$99,MATCH($A22,REPORT!$A$4:$A$99,0),MATCH(AK$1,REPORT!$A$4:$BZ$4,0)),"")</f>
        <v>-</v>
      </c>
      <c r="AL22" s="94" t="str">
        <f t="array" ref="AL22">IFERROR(INDEX(REPORT!$A$4:$BZ$99,MATCH($A22,REPORT!$A$4:$A$99,0),MATCH(AL$1,REPORT!$A$4:$BZ$4,0)),"")</f>
        <v>-</v>
      </c>
      <c r="AM22" s="94" t="str">
        <f t="array" ref="AM22">IFERROR(INDEX(REPORT!$A$4:$BZ$99,MATCH($A22,REPORT!$A$4:$A$99,0),MATCH(AM$1,REPORT!$A$4:$BZ$4,0)),"")</f>
        <v>-</v>
      </c>
      <c r="AN22" s="94" t="str">
        <f t="array" ref="AN22">IFERROR(INDEX(REPORT!$A$4:$BZ$99,MATCH($A22,REPORT!$A$4:$A$99,0),MATCH(AN$1,REPORT!$A$4:$BZ$4,0)),"")</f>
        <v>-</v>
      </c>
      <c r="AO22" s="94" t="str">
        <f t="array" ref="AO22">IFERROR(INDEX(REPORT!$A$4:$BZ$99,MATCH($A22,REPORT!$A$4:$A$99,0),MATCH(AO$1,REPORT!$A$4:$BZ$4,0)),"")</f>
        <v>-</v>
      </c>
      <c r="AP22" s="94" t="str">
        <f t="array" ref="AP22">IFERROR(INDEX(REPORT!$A$4:$BZ$99,MATCH($A22,REPORT!$A$4:$A$99,0),MATCH(AP$1,REPORT!$A$4:$BZ$4,0)),"")</f>
        <v>-</v>
      </c>
      <c r="AQ22" s="94" t="str">
        <f t="array" ref="AQ22">IFERROR(INDEX(REPORT!$A$4:$BZ$99,MATCH($A22,REPORT!$A$4:$A$99,0),MATCH(AQ$1,REPORT!$A$4:$BZ$4,0)),"")</f>
        <v>-</v>
      </c>
      <c r="AR22" s="94" t="str">
        <f t="array" ref="AR22">IFERROR(INDEX(REPORT!$A$4:$BZ$99,MATCH($A22,REPORT!$A$4:$A$99,0),MATCH(AR$1,REPORT!$A$4:$BZ$4,0)),"")</f>
        <v>-</v>
      </c>
      <c r="AS22" s="94" t="str">
        <f t="array" ref="AS22">IFERROR(INDEX(REPORT!$A$4:$BZ$99,MATCH($A22,REPORT!$A$4:$A$99,0),MATCH(AS$1,REPORT!$A$4:$BZ$4,0)),"")</f>
        <v>-</v>
      </c>
      <c r="AT22" s="94" t="str">
        <f t="array" ref="AT22">IFERROR(INDEX(REPORT!$A$4:$BZ$99,MATCH($A22,REPORT!$A$4:$A$99,0),MATCH(AT$1,REPORT!$A$4:$BZ$4,0)),"")</f>
        <v>-</v>
      </c>
      <c r="AU22" s="94" t="str">
        <f t="array" ref="AU22">IFERROR(INDEX(REPORT!$A$4:$BZ$99,MATCH($A22,REPORT!$A$4:$A$99,0),MATCH(AU$1,REPORT!$A$4:$BZ$4,0)),"")</f>
        <v>-</v>
      </c>
      <c r="AV22" s="94" t="str">
        <f t="array" ref="AV22">IFERROR(INDEX(REPORT!$A$4:$BZ$99,MATCH($A22,REPORT!$A$4:$A$99,0),MATCH(AV$1,REPORT!$A$4:$BZ$4,0)),"")</f>
        <v>-</v>
      </c>
      <c r="AW22" s="94" t="str">
        <f t="array" ref="AW22">IFERROR(INDEX(REPORT!$A$4:$BZ$99,MATCH($A22,REPORT!$A$4:$A$99,0),MATCH(AW$1,REPORT!$A$4:$BZ$4,0)),"")</f>
        <v>-</v>
      </c>
      <c r="AX22" s="94" t="str">
        <f t="array" ref="AX22">IFERROR(INDEX(REPORT!$A$4:$BZ$99,MATCH($A22,REPORT!$A$4:$A$99,0),MATCH(AX$1,REPORT!$A$4:$BZ$4,0)),"")</f>
        <v>-</v>
      </c>
      <c r="AY22" s="94" t="str">
        <f t="array" ref="AY22">IFERROR(INDEX(REPORT!$A$4:$BZ$99,MATCH($A22,REPORT!$A$4:$A$99,0),MATCH(AY$1,REPORT!$A$4:$BZ$4,0)),"")</f>
        <v>-</v>
      </c>
      <c r="AZ22" s="94" t="str">
        <f t="array" ref="AZ22">IFERROR(INDEX(REPORT!$A$4:$BZ$99,MATCH($A22,REPORT!$A$4:$A$99,0),MATCH(AZ$1,REPORT!$A$4:$BZ$4,0)),"")</f>
        <v>-</v>
      </c>
      <c r="BA22" s="94" t="str">
        <f t="array" ref="BA22">IFERROR(INDEX(REPORT!$A$4:$BZ$99,MATCH($A22,REPORT!$A$4:$A$99,0),MATCH(BA$1,REPORT!$A$4:$BZ$4,0)),"")</f>
        <v>-</v>
      </c>
      <c r="BB22" s="94" t="str">
        <f t="array" ref="BB22">IFERROR(INDEX(REPORT!$A$4:$BZ$99,MATCH($A22,REPORT!$A$4:$A$99,0),MATCH(BB$1,REPORT!$A$4:$BZ$4,0)),"")</f>
        <v>-</v>
      </c>
      <c r="BC22" s="94" t="str">
        <f t="array" ref="BC22">IFERROR(INDEX(REPORT!$A$4:$BZ$99,MATCH($A22,REPORT!$A$4:$A$99,0),MATCH(BC$1,REPORT!$A$4:$BZ$4,0)),"")</f>
        <v>-</v>
      </c>
      <c r="BD22" s="94" t="str">
        <f t="array" ref="BD22">IFERROR(INDEX(REPORT!$A$4:$BZ$99,MATCH($A22,REPORT!$A$4:$A$99,0),MATCH(BD$1,REPORT!$A$4:$BZ$4,0)),"")</f>
        <v>-</v>
      </c>
      <c r="BE22" s="94" t="str">
        <f t="array" ref="BE22">IFERROR(INDEX(REPORT!$A$4:$BZ$99,MATCH($A22,REPORT!$A$4:$A$99,0),MATCH(BE$1,REPORT!$A$4:$BZ$4,0)),"")</f>
        <v>-</v>
      </c>
      <c r="BF22" s="94" t="str">
        <f t="array" ref="BF22">IFERROR(INDEX(REPORT!$A$4:$BZ$99,MATCH($A22,REPORT!$A$4:$A$99,0),MATCH(BF$1,REPORT!$A$4:$BZ$4,0)),"")</f>
        <v>-</v>
      </c>
      <c r="BG22" s="94" t="str">
        <f t="array" ref="BG22">IFERROR(INDEX(REPORT!$A$4:$BZ$99,MATCH($A22,REPORT!$A$4:$A$99,0),MATCH(BG$1,REPORT!$A$4:$BZ$4,0)),"")</f>
        <v>-</v>
      </c>
      <c r="BH22" s="94" t="str">
        <f t="array" ref="BH22">IFERROR(INDEX(REPORT!$A$4:$BZ$99,MATCH($A22,REPORT!$A$4:$A$99,0),MATCH(BH$1,REPORT!$A$4:$BZ$4,0)),"")</f>
        <v>-</v>
      </c>
    </row>
    <row r="23" spans="1:60" ht="15.75" customHeight="1" x14ac:dyDescent="0.2">
      <c r="A23" s="95" t="str">
        <f>IF(LEN(REPORT!A26)&gt;2,REPORT!A26,"")</f>
        <v>AGED CARE 23</v>
      </c>
      <c r="B23" s="94" t="str">
        <f t="array" ref="B23">IFERROR(INDEX(REPORT!$A$4:$BZ$99,MATCH($A23,REPORT!$A$4:$A$99,0),MATCH(B$1,REPORT!$A$4:$BZ$4,0)),"")</f>
        <v>-</v>
      </c>
      <c r="C23" s="94" t="str">
        <f t="array" ref="C23">IFERROR(INDEX(REPORT!$A$4:$BZ$99,MATCH($A23,REPORT!$A$4:$A$99,0),MATCH(C$1,REPORT!$A$4:$BZ$4,0)),"")</f>
        <v>-</v>
      </c>
      <c r="D23" s="94" t="str">
        <f t="array" ref="D23">IFERROR(INDEX(REPORT!$A$4:$BZ$99,MATCH($A23,REPORT!$A$4:$A$99,0),MATCH(D$1,REPORT!$A$4:$BZ$4,0)),"")</f>
        <v>-</v>
      </c>
      <c r="E23" s="94" t="str">
        <f t="array" ref="E23">IFERROR(INDEX(REPORT!$A$4:$BZ$99,MATCH($A23,REPORT!$A$4:$A$99,0),MATCH(E$1,REPORT!$A$4:$BZ$4,0)),"")</f>
        <v>-</v>
      </c>
      <c r="F23" s="94" t="str">
        <f t="array" ref="F23">IFERROR(INDEX(REPORT!$A$4:$BZ$99,MATCH($A23,REPORT!$A$4:$A$99,0),MATCH(F$1,REPORT!$A$4:$BZ$4,0)),"")</f>
        <v>-</v>
      </c>
      <c r="G23" s="94" t="str">
        <f t="array" ref="G23">IFERROR(INDEX(REPORT!$A$4:$BZ$99,MATCH($A23,REPORT!$A$4:$A$99,0),MATCH(G$1,REPORT!$A$4:$BZ$4,0)),"")</f>
        <v>-</v>
      </c>
      <c r="H23" s="94" t="str">
        <f t="array" ref="H23">IFERROR(INDEX(REPORT!$A$4:$BZ$99,MATCH($A23,REPORT!$A$4:$A$99,0),MATCH(H$1,REPORT!$A$4:$BZ$4,0)),"")</f>
        <v>-</v>
      </c>
      <c r="I23" s="94" t="str">
        <f t="array" ref="I23">IFERROR(INDEX(REPORT!$A$4:$BZ$99,MATCH($A23,REPORT!$A$4:$A$99,0),MATCH(I$1,REPORT!$A$4:$BZ$4,0)),"")</f>
        <v>-</v>
      </c>
      <c r="J23" s="94" t="str">
        <f t="array" ref="J23">IFERROR(INDEX(REPORT!$A$4:$BZ$99,MATCH($A23,REPORT!$A$4:$A$99,0),MATCH(J$1,REPORT!$A$4:$BZ$4,0)),"")</f>
        <v>-</v>
      </c>
      <c r="K23" s="94" t="str">
        <f t="array" ref="K23">IFERROR(INDEX(REPORT!$A$4:$BZ$99,MATCH($A23,REPORT!$A$4:$A$99,0),MATCH(K$1,REPORT!$A$4:$BZ$4,0)),"")</f>
        <v>-</v>
      </c>
      <c r="L23" s="94" t="str">
        <f t="array" ref="L23">IFERROR(INDEX(REPORT!$A$4:$BZ$99,MATCH($A23,REPORT!$A$4:$A$99,0),MATCH(L$1,REPORT!$A$4:$BZ$4,0)),"")</f>
        <v>-</v>
      </c>
      <c r="M23" s="94" t="str">
        <f t="array" ref="M23">IFERROR(INDEX(REPORT!$A$4:$BZ$99,MATCH($A23,REPORT!$A$4:$A$99,0),MATCH(M$1,REPORT!$A$4:$BZ$4,0)),"")</f>
        <v>-</v>
      </c>
      <c r="N23" s="94" t="str">
        <f t="array" ref="N23">IFERROR(INDEX(REPORT!$A$4:$BZ$99,MATCH($A23,REPORT!$A$4:$A$99,0),MATCH(N$1,REPORT!$A$4:$BZ$4,0)),"")</f>
        <v>-</v>
      </c>
      <c r="O23" s="94" t="str">
        <f t="array" ref="O23">IFERROR(INDEX(REPORT!$A$4:$BZ$99,MATCH($A23,REPORT!$A$4:$A$99,0),MATCH(O$1,REPORT!$A$4:$BZ$4,0)),"")</f>
        <v>-</v>
      </c>
      <c r="P23" s="94" t="str">
        <f t="array" ref="P23">IFERROR(INDEX(REPORT!$A$4:$BZ$99,MATCH($A23,REPORT!$A$4:$A$99,0),MATCH(P$1,REPORT!$A$4:$BZ$4,0)),"")</f>
        <v>-</v>
      </c>
      <c r="Q23" s="94" t="str">
        <f t="array" ref="Q23">IFERROR(INDEX(REPORT!$A$4:$BZ$99,MATCH($A23,REPORT!$A$4:$A$99,0),MATCH(Q$1,REPORT!$A$4:$BZ$4,0)),"")</f>
        <v>-</v>
      </c>
      <c r="R23" s="94" t="str">
        <f t="array" ref="R23">IFERROR(INDEX(REPORT!$A$4:$BZ$99,MATCH($A23,REPORT!$A$4:$A$99,0),MATCH(R$1,REPORT!$A$4:$BZ$4,0)),"")</f>
        <v>-</v>
      </c>
      <c r="S23" s="94" t="str">
        <f t="array" ref="S23">IFERROR(INDEX(REPORT!$A$4:$BZ$99,MATCH($A23,REPORT!$A$4:$A$99,0),MATCH(S$1,REPORT!$A$4:$BZ$4,0)),"")</f>
        <v>-</v>
      </c>
      <c r="T23" s="94" t="str">
        <f t="array" ref="T23">IFERROR(INDEX(REPORT!$A$4:$BZ$99,MATCH($A23,REPORT!$A$4:$A$99,0),MATCH(T$1,REPORT!$A$4:$BZ$4,0)),"")</f>
        <v>-</v>
      </c>
      <c r="U23" s="94" t="str">
        <f t="array" ref="U23">IFERROR(INDEX(REPORT!$A$4:$BZ$99,MATCH($A23,REPORT!$A$4:$A$99,0),MATCH(U$1,REPORT!$A$4:$BZ$4,0)),"")</f>
        <v>-</v>
      </c>
      <c r="V23" s="94" t="str">
        <f t="array" ref="V23">IFERROR(INDEX(REPORT!$A$4:$BZ$99,MATCH($A23,REPORT!$A$4:$A$99,0),MATCH(V$1,REPORT!$A$4:$BZ$4,0)),"")</f>
        <v>-</v>
      </c>
      <c r="W23" s="94" t="str">
        <f t="array" ref="W23">IFERROR(INDEX(REPORT!$A$4:$BZ$99,MATCH($A23,REPORT!$A$4:$A$99,0),MATCH(W$1,REPORT!$A$4:$BZ$4,0)),"")</f>
        <v>-</v>
      </c>
      <c r="X23" s="94" t="str">
        <f t="array" ref="X23">IFERROR(INDEX(REPORT!$A$4:$BZ$99,MATCH($A23,REPORT!$A$4:$A$99,0),MATCH(X$1,REPORT!$A$4:$BZ$4,0)),"")</f>
        <v>-</v>
      </c>
      <c r="Y23" s="94" t="str">
        <f t="array" ref="Y23">IFERROR(INDEX(REPORT!$A$4:$BZ$99,MATCH($A23,REPORT!$A$4:$A$99,0),MATCH(Y$1,REPORT!$A$4:$BZ$4,0)),"")</f>
        <v>-</v>
      </c>
      <c r="Z23" s="94" t="str">
        <f t="array" ref="Z23">IFERROR(INDEX(REPORT!$A$4:$BZ$99,MATCH($A23,REPORT!$A$4:$A$99,0),MATCH(Z$1,REPORT!$A$4:$BZ$4,0)),"")</f>
        <v>-</v>
      </c>
      <c r="AA23" s="94" t="str">
        <f t="array" ref="AA23">IFERROR(INDEX(REPORT!$A$4:$BZ$99,MATCH($A23,REPORT!$A$4:$A$99,0),MATCH(AA$1,REPORT!$A$4:$BZ$4,0)),"")</f>
        <v>-</v>
      </c>
      <c r="AB23" s="94" t="str">
        <f t="array" ref="AB23">IFERROR(INDEX(REPORT!$A$4:$BZ$99,MATCH($A23,REPORT!$A$4:$A$99,0),MATCH(AB$1,REPORT!$A$4:$BZ$4,0)),"")</f>
        <v>-</v>
      </c>
      <c r="AC23" s="94" t="str">
        <f t="array" ref="AC23">IFERROR(INDEX(REPORT!$A$4:$BZ$99,MATCH($A23,REPORT!$A$4:$A$99,0),MATCH(AC$1,REPORT!$A$4:$BZ$4,0)),"")</f>
        <v>-</v>
      </c>
      <c r="AD23" s="94" t="str">
        <f t="array" ref="AD23">IFERROR(INDEX(REPORT!$A$4:$BZ$99,MATCH($A23,REPORT!$A$4:$A$99,0),MATCH(AD$1,REPORT!$A$4:$BZ$4,0)),"")</f>
        <v>-</v>
      </c>
      <c r="AE23" s="94" t="str">
        <f t="array" ref="AE23">IFERROR(INDEX(REPORT!$A$4:$BZ$99,MATCH($A23,REPORT!$A$4:$A$99,0),MATCH(AE$1,REPORT!$A$4:$BZ$4,0)),"")</f>
        <v>-</v>
      </c>
      <c r="AF23" s="94" t="str">
        <f t="array" ref="AF23">IFERROR(INDEX(REPORT!$A$4:$BZ$99,MATCH($A23,REPORT!$A$4:$A$99,0),MATCH(AF$1,REPORT!$A$4:$BZ$4,0)),"")</f>
        <v>-</v>
      </c>
      <c r="AG23" s="94" t="str">
        <f t="array" ref="AG23">IFERROR(INDEX(REPORT!$A$4:$BZ$99,MATCH($A23,REPORT!$A$4:$A$99,0),MATCH(AG$1,REPORT!$A$4:$BZ$4,0)),"")</f>
        <v>-</v>
      </c>
      <c r="AH23" s="94" t="str">
        <f t="array" ref="AH23">IFERROR(INDEX(REPORT!$A$4:$BZ$99,MATCH($A23,REPORT!$A$4:$A$99,0),MATCH(AH$1,REPORT!$A$4:$BZ$4,0)),"")</f>
        <v>-</v>
      </c>
      <c r="AI23" s="94" t="str">
        <f t="array" ref="AI23">IFERROR(INDEX(REPORT!$A$4:$BZ$99,MATCH($A23,REPORT!$A$4:$A$99,0),MATCH(AI$1,REPORT!$A$4:$BZ$4,0)),"")</f>
        <v>-</v>
      </c>
      <c r="AJ23" s="94" t="str">
        <f t="array" ref="AJ23">IFERROR(INDEX(REPORT!$A$4:$BZ$99,MATCH($A23,REPORT!$A$4:$A$99,0),MATCH(AJ$1,REPORT!$A$4:$BZ$4,0)),"")</f>
        <v>-</v>
      </c>
      <c r="AK23" s="94" t="str">
        <f t="array" ref="AK23">IFERROR(INDEX(REPORT!$A$4:$BZ$99,MATCH($A23,REPORT!$A$4:$A$99,0),MATCH(AK$1,REPORT!$A$4:$BZ$4,0)),"")</f>
        <v>-</v>
      </c>
      <c r="AL23" s="94" t="str">
        <f t="array" ref="AL23">IFERROR(INDEX(REPORT!$A$4:$BZ$99,MATCH($A23,REPORT!$A$4:$A$99,0),MATCH(AL$1,REPORT!$A$4:$BZ$4,0)),"")</f>
        <v>-</v>
      </c>
      <c r="AM23" s="94" t="str">
        <f t="array" ref="AM23">IFERROR(INDEX(REPORT!$A$4:$BZ$99,MATCH($A23,REPORT!$A$4:$A$99,0),MATCH(AM$1,REPORT!$A$4:$BZ$4,0)),"")</f>
        <v>-</v>
      </c>
      <c r="AN23" s="94" t="str">
        <f t="array" ref="AN23">IFERROR(INDEX(REPORT!$A$4:$BZ$99,MATCH($A23,REPORT!$A$4:$A$99,0),MATCH(AN$1,REPORT!$A$4:$BZ$4,0)),"")</f>
        <v>-</v>
      </c>
      <c r="AO23" s="94" t="str">
        <f t="array" ref="AO23">IFERROR(INDEX(REPORT!$A$4:$BZ$99,MATCH($A23,REPORT!$A$4:$A$99,0),MATCH(AO$1,REPORT!$A$4:$BZ$4,0)),"")</f>
        <v>-</v>
      </c>
      <c r="AP23" s="94" t="str">
        <f t="array" ref="AP23">IFERROR(INDEX(REPORT!$A$4:$BZ$99,MATCH($A23,REPORT!$A$4:$A$99,0),MATCH(AP$1,REPORT!$A$4:$BZ$4,0)),"")</f>
        <v>-</v>
      </c>
      <c r="AQ23" s="94" t="str">
        <f t="array" ref="AQ23">IFERROR(INDEX(REPORT!$A$4:$BZ$99,MATCH($A23,REPORT!$A$4:$A$99,0),MATCH(AQ$1,REPORT!$A$4:$BZ$4,0)),"")</f>
        <v>-</v>
      </c>
      <c r="AR23" s="94" t="str">
        <f t="array" ref="AR23">IFERROR(INDEX(REPORT!$A$4:$BZ$99,MATCH($A23,REPORT!$A$4:$A$99,0),MATCH(AR$1,REPORT!$A$4:$BZ$4,0)),"")</f>
        <v>-</v>
      </c>
      <c r="AS23" s="94" t="str">
        <f t="array" ref="AS23">IFERROR(INDEX(REPORT!$A$4:$BZ$99,MATCH($A23,REPORT!$A$4:$A$99,0),MATCH(AS$1,REPORT!$A$4:$BZ$4,0)),"")</f>
        <v>-</v>
      </c>
      <c r="AT23" s="94" t="str">
        <f t="array" ref="AT23">IFERROR(INDEX(REPORT!$A$4:$BZ$99,MATCH($A23,REPORT!$A$4:$A$99,0),MATCH(AT$1,REPORT!$A$4:$BZ$4,0)),"")</f>
        <v>-</v>
      </c>
      <c r="AU23" s="94" t="str">
        <f t="array" ref="AU23">IFERROR(INDEX(REPORT!$A$4:$BZ$99,MATCH($A23,REPORT!$A$4:$A$99,0),MATCH(AU$1,REPORT!$A$4:$BZ$4,0)),"")</f>
        <v>-</v>
      </c>
      <c r="AV23" s="94" t="str">
        <f t="array" ref="AV23">IFERROR(INDEX(REPORT!$A$4:$BZ$99,MATCH($A23,REPORT!$A$4:$A$99,0),MATCH(AV$1,REPORT!$A$4:$BZ$4,0)),"")</f>
        <v>-</v>
      </c>
      <c r="AW23" s="94" t="str">
        <f t="array" ref="AW23">IFERROR(INDEX(REPORT!$A$4:$BZ$99,MATCH($A23,REPORT!$A$4:$A$99,0),MATCH(AW$1,REPORT!$A$4:$BZ$4,0)),"")</f>
        <v>-</v>
      </c>
      <c r="AX23" s="94" t="str">
        <f t="array" ref="AX23">IFERROR(INDEX(REPORT!$A$4:$BZ$99,MATCH($A23,REPORT!$A$4:$A$99,0),MATCH(AX$1,REPORT!$A$4:$BZ$4,0)),"")</f>
        <v>-</v>
      </c>
      <c r="AY23" s="94" t="str">
        <f t="array" ref="AY23">IFERROR(INDEX(REPORT!$A$4:$BZ$99,MATCH($A23,REPORT!$A$4:$A$99,0),MATCH(AY$1,REPORT!$A$4:$BZ$4,0)),"")</f>
        <v>-</v>
      </c>
      <c r="AZ23" s="94" t="str">
        <f t="array" ref="AZ23">IFERROR(INDEX(REPORT!$A$4:$BZ$99,MATCH($A23,REPORT!$A$4:$A$99,0),MATCH(AZ$1,REPORT!$A$4:$BZ$4,0)),"")</f>
        <v>-</v>
      </c>
      <c r="BA23" s="94" t="str">
        <f t="array" ref="BA23">IFERROR(INDEX(REPORT!$A$4:$BZ$99,MATCH($A23,REPORT!$A$4:$A$99,0),MATCH(BA$1,REPORT!$A$4:$BZ$4,0)),"")</f>
        <v>-</v>
      </c>
      <c r="BB23" s="94" t="str">
        <f t="array" ref="BB23">IFERROR(INDEX(REPORT!$A$4:$BZ$99,MATCH($A23,REPORT!$A$4:$A$99,0),MATCH(BB$1,REPORT!$A$4:$BZ$4,0)),"")</f>
        <v>-</v>
      </c>
      <c r="BC23" s="94" t="str">
        <f t="array" ref="BC23">IFERROR(INDEX(REPORT!$A$4:$BZ$99,MATCH($A23,REPORT!$A$4:$A$99,0),MATCH(BC$1,REPORT!$A$4:$BZ$4,0)),"")</f>
        <v>-</v>
      </c>
      <c r="BD23" s="94" t="str">
        <f t="array" ref="BD23">IFERROR(INDEX(REPORT!$A$4:$BZ$99,MATCH($A23,REPORT!$A$4:$A$99,0),MATCH(BD$1,REPORT!$A$4:$BZ$4,0)),"")</f>
        <v>-</v>
      </c>
      <c r="BE23" s="94" t="str">
        <f t="array" ref="BE23">IFERROR(INDEX(REPORT!$A$4:$BZ$99,MATCH($A23,REPORT!$A$4:$A$99,0),MATCH(BE$1,REPORT!$A$4:$BZ$4,0)),"")</f>
        <v>-</v>
      </c>
      <c r="BF23" s="94" t="str">
        <f t="array" ref="BF23">IFERROR(INDEX(REPORT!$A$4:$BZ$99,MATCH($A23,REPORT!$A$4:$A$99,0),MATCH(BF$1,REPORT!$A$4:$BZ$4,0)),"")</f>
        <v>-</v>
      </c>
      <c r="BG23" s="94" t="str">
        <f t="array" ref="BG23">IFERROR(INDEX(REPORT!$A$4:$BZ$99,MATCH($A23,REPORT!$A$4:$A$99,0),MATCH(BG$1,REPORT!$A$4:$BZ$4,0)),"")</f>
        <v>-</v>
      </c>
      <c r="BH23" s="94" t="str">
        <f t="array" ref="BH23">IFERROR(INDEX(REPORT!$A$4:$BZ$99,MATCH($A23,REPORT!$A$4:$A$99,0),MATCH(BH$1,REPORT!$A$4:$BZ$4,0)),"")</f>
        <v>-</v>
      </c>
    </row>
    <row r="24" spans="1:60" ht="15.75" customHeight="1" x14ac:dyDescent="0.2">
      <c r="A24" s="95" t="str">
        <f>IF(LEN(REPORT!A27)&gt;2,REPORT!A27,"")</f>
        <v>AGED CARE 24</v>
      </c>
      <c r="B24" s="94" t="str">
        <f t="array" ref="B24">IFERROR(INDEX(REPORT!$A$4:$BZ$99,MATCH($A24,REPORT!$A$4:$A$99,0),MATCH(B$1,REPORT!$A$4:$BZ$4,0)),"")</f>
        <v>-</v>
      </c>
      <c r="C24" s="94" t="str">
        <f t="array" ref="C24">IFERROR(INDEX(REPORT!$A$4:$BZ$99,MATCH($A24,REPORT!$A$4:$A$99,0),MATCH(C$1,REPORT!$A$4:$BZ$4,0)),"")</f>
        <v>-</v>
      </c>
      <c r="D24" s="94" t="str">
        <f t="array" ref="D24">IFERROR(INDEX(REPORT!$A$4:$BZ$99,MATCH($A24,REPORT!$A$4:$A$99,0),MATCH(D$1,REPORT!$A$4:$BZ$4,0)),"")</f>
        <v>-</v>
      </c>
      <c r="E24" s="94" t="str">
        <f t="array" ref="E24">IFERROR(INDEX(REPORT!$A$4:$BZ$99,MATCH($A24,REPORT!$A$4:$A$99,0),MATCH(E$1,REPORT!$A$4:$BZ$4,0)),"")</f>
        <v>-</v>
      </c>
      <c r="F24" s="94" t="str">
        <f t="array" ref="F24">IFERROR(INDEX(REPORT!$A$4:$BZ$99,MATCH($A24,REPORT!$A$4:$A$99,0),MATCH(F$1,REPORT!$A$4:$BZ$4,0)),"")</f>
        <v>-</v>
      </c>
      <c r="G24" s="94" t="str">
        <f t="array" ref="G24">IFERROR(INDEX(REPORT!$A$4:$BZ$99,MATCH($A24,REPORT!$A$4:$A$99,0),MATCH(G$1,REPORT!$A$4:$BZ$4,0)),"")</f>
        <v>-</v>
      </c>
      <c r="H24" s="94" t="str">
        <f t="array" ref="H24">IFERROR(INDEX(REPORT!$A$4:$BZ$99,MATCH($A24,REPORT!$A$4:$A$99,0),MATCH(H$1,REPORT!$A$4:$BZ$4,0)),"")</f>
        <v>-</v>
      </c>
      <c r="I24" s="94" t="str">
        <f t="array" ref="I24">IFERROR(INDEX(REPORT!$A$4:$BZ$99,MATCH($A24,REPORT!$A$4:$A$99,0),MATCH(I$1,REPORT!$A$4:$BZ$4,0)),"")</f>
        <v>-</v>
      </c>
      <c r="J24" s="94" t="str">
        <f t="array" ref="J24">IFERROR(INDEX(REPORT!$A$4:$BZ$99,MATCH($A24,REPORT!$A$4:$A$99,0),MATCH(J$1,REPORT!$A$4:$BZ$4,0)),"")</f>
        <v>-</v>
      </c>
      <c r="K24" s="94" t="str">
        <f t="array" ref="K24">IFERROR(INDEX(REPORT!$A$4:$BZ$99,MATCH($A24,REPORT!$A$4:$A$99,0),MATCH(K$1,REPORT!$A$4:$BZ$4,0)),"")</f>
        <v>-</v>
      </c>
      <c r="L24" s="94" t="str">
        <f t="array" ref="L24">IFERROR(INDEX(REPORT!$A$4:$BZ$99,MATCH($A24,REPORT!$A$4:$A$99,0),MATCH(L$1,REPORT!$A$4:$BZ$4,0)),"")</f>
        <v>-</v>
      </c>
      <c r="M24" s="94" t="str">
        <f t="array" ref="M24">IFERROR(INDEX(REPORT!$A$4:$BZ$99,MATCH($A24,REPORT!$A$4:$A$99,0),MATCH(M$1,REPORT!$A$4:$BZ$4,0)),"")</f>
        <v>-</v>
      </c>
      <c r="N24" s="94" t="str">
        <f t="array" ref="N24">IFERROR(INDEX(REPORT!$A$4:$BZ$99,MATCH($A24,REPORT!$A$4:$A$99,0),MATCH(N$1,REPORT!$A$4:$BZ$4,0)),"")</f>
        <v>-</v>
      </c>
      <c r="O24" s="94" t="str">
        <f t="array" ref="O24">IFERROR(INDEX(REPORT!$A$4:$BZ$99,MATCH($A24,REPORT!$A$4:$A$99,0),MATCH(O$1,REPORT!$A$4:$BZ$4,0)),"")</f>
        <v>-</v>
      </c>
      <c r="P24" s="94" t="str">
        <f t="array" ref="P24">IFERROR(INDEX(REPORT!$A$4:$BZ$99,MATCH($A24,REPORT!$A$4:$A$99,0),MATCH(P$1,REPORT!$A$4:$BZ$4,0)),"")</f>
        <v>-</v>
      </c>
      <c r="Q24" s="94" t="str">
        <f t="array" ref="Q24">IFERROR(INDEX(REPORT!$A$4:$BZ$99,MATCH($A24,REPORT!$A$4:$A$99,0),MATCH(Q$1,REPORT!$A$4:$BZ$4,0)),"")</f>
        <v>-</v>
      </c>
      <c r="R24" s="94" t="str">
        <f t="array" ref="R24">IFERROR(INDEX(REPORT!$A$4:$BZ$99,MATCH($A24,REPORT!$A$4:$A$99,0),MATCH(R$1,REPORT!$A$4:$BZ$4,0)),"")</f>
        <v>-</v>
      </c>
      <c r="S24" s="94" t="str">
        <f t="array" ref="S24">IFERROR(INDEX(REPORT!$A$4:$BZ$99,MATCH($A24,REPORT!$A$4:$A$99,0),MATCH(S$1,REPORT!$A$4:$BZ$4,0)),"")</f>
        <v>-</v>
      </c>
      <c r="T24" s="94" t="str">
        <f t="array" ref="T24">IFERROR(INDEX(REPORT!$A$4:$BZ$99,MATCH($A24,REPORT!$A$4:$A$99,0),MATCH(T$1,REPORT!$A$4:$BZ$4,0)),"")</f>
        <v>-</v>
      </c>
      <c r="U24" s="94" t="str">
        <f t="array" ref="U24">IFERROR(INDEX(REPORT!$A$4:$BZ$99,MATCH($A24,REPORT!$A$4:$A$99,0),MATCH(U$1,REPORT!$A$4:$BZ$4,0)),"")</f>
        <v>-</v>
      </c>
      <c r="V24" s="94" t="str">
        <f t="array" ref="V24">IFERROR(INDEX(REPORT!$A$4:$BZ$99,MATCH($A24,REPORT!$A$4:$A$99,0),MATCH(V$1,REPORT!$A$4:$BZ$4,0)),"")</f>
        <v>-</v>
      </c>
      <c r="W24" s="94" t="str">
        <f t="array" ref="W24">IFERROR(INDEX(REPORT!$A$4:$BZ$99,MATCH($A24,REPORT!$A$4:$A$99,0),MATCH(W$1,REPORT!$A$4:$BZ$4,0)),"")</f>
        <v>-</v>
      </c>
      <c r="X24" s="94" t="str">
        <f t="array" ref="X24">IFERROR(INDEX(REPORT!$A$4:$BZ$99,MATCH($A24,REPORT!$A$4:$A$99,0),MATCH(X$1,REPORT!$A$4:$BZ$4,0)),"")</f>
        <v>-</v>
      </c>
      <c r="Y24" s="94" t="str">
        <f t="array" ref="Y24">IFERROR(INDEX(REPORT!$A$4:$BZ$99,MATCH($A24,REPORT!$A$4:$A$99,0),MATCH(Y$1,REPORT!$A$4:$BZ$4,0)),"")</f>
        <v>-</v>
      </c>
      <c r="Z24" s="94" t="str">
        <f t="array" ref="Z24">IFERROR(INDEX(REPORT!$A$4:$BZ$99,MATCH($A24,REPORT!$A$4:$A$99,0),MATCH(Z$1,REPORT!$A$4:$BZ$4,0)),"")</f>
        <v>-</v>
      </c>
      <c r="AA24" s="94" t="str">
        <f t="array" ref="AA24">IFERROR(INDEX(REPORT!$A$4:$BZ$99,MATCH($A24,REPORT!$A$4:$A$99,0),MATCH(AA$1,REPORT!$A$4:$BZ$4,0)),"")</f>
        <v>-</v>
      </c>
      <c r="AB24" s="94" t="str">
        <f t="array" ref="AB24">IFERROR(INDEX(REPORT!$A$4:$BZ$99,MATCH($A24,REPORT!$A$4:$A$99,0),MATCH(AB$1,REPORT!$A$4:$BZ$4,0)),"")</f>
        <v>-</v>
      </c>
      <c r="AC24" s="94" t="str">
        <f t="array" ref="AC24">IFERROR(INDEX(REPORT!$A$4:$BZ$99,MATCH($A24,REPORT!$A$4:$A$99,0),MATCH(AC$1,REPORT!$A$4:$BZ$4,0)),"")</f>
        <v>-</v>
      </c>
      <c r="AD24" s="94" t="str">
        <f t="array" ref="AD24">IFERROR(INDEX(REPORT!$A$4:$BZ$99,MATCH($A24,REPORT!$A$4:$A$99,0),MATCH(AD$1,REPORT!$A$4:$BZ$4,0)),"")</f>
        <v>-</v>
      </c>
      <c r="AE24" s="94" t="str">
        <f t="array" ref="AE24">IFERROR(INDEX(REPORT!$A$4:$BZ$99,MATCH($A24,REPORT!$A$4:$A$99,0),MATCH(AE$1,REPORT!$A$4:$BZ$4,0)),"")</f>
        <v>-</v>
      </c>
      <c r="AF24" s="94" t="str">
        <f t="array" ref="AF24">IFERROR(INDEX(REPORT!$A$4:$BZ$99,MATCH($A24,REPORT!$A$4:$A$99,0),MATCH(AF$1,REPORT!$A$4:$BZ$4,0)),"")</f>
        <v>-</v>
      </c>
      <c r="AG24" s="94" t="str">
        <f t="array" ref="AG24">IFERROR(INDEX(REPORT!$A$4:$BZ$99,MATCH($A24,REPORT!$A$4:$A$99,0),MATCH(AG$1,REPORT!$A$4:$BZ$4,0)),"")</f>
        <v>-</v>
      </c>
      <c r="AH24" s="94" t="str">
        <f t="array" ref="AH24">IFERROR(INDEX(REPORT!$A$4:$BZ$99,MATCH($A24,REPORT!$A$4:$A$99,0),MATCH(AH$1,REPORT!$A$4:$BZ$4,0)),"")</f>
        <v>-</v>
      </c>
      <c r="AI24" s="94" t="str">
        <f t="array" ref="AI24">IFERROR(INDEX(REPORT!$A$4:$BZ$99,MATCH($A24,REPORT!$A$4:$A$99,0),MATCH(AI$1,REPORT!$A$4:$BZ$4,0)),"")</f>
        <v>-</v>
      </c>
      <c r="AJ24" s="94" t="str">
        <f t="array" ref="AJ24">IFERROR(INDEX(REPORT!$A$4:$BZ$99,MATCH($A24,REPORT!$A$4:$A$99,0),MATCH(AJ$1,REPORT!$A$4:$BZ$4,0)),"")</f>
        <v>-</v>
      </c>
      <c r="AK24" s="94" t="str">
        <f t="array" ref="AK24">IFERROR(INDEX(REPORT!$A$4:$BZ$99,MATCH($A24,REPORT!$A$4:$A$99,0),MATCH(AK$1,REPORT!$A$4:$BZ$4,0)),"")</f>
        <v>-</v>
      </c>
      <c r="AL24" s="94" t="str">
        <f t="array" ref="AL24">IFERROR(INDEX(REPORT!$A$4:$BZ$99,MATCH($A24,REPORT!$A$4:$A$99,0),MATCH(AL$1,REPORT!$A$4:$BZ$4,0)),"")</f>
        <v>-</v>
      </c>
      <c r="AM24" s="94" t="str">
        <f t="array" ref="AM24">IFERROR(INDEX(REPORT!$A$4:$BZ$99,MATCH($A24,REPORT!$A$4:$A$99,0),MATCH(AM$1,REPORT!$A$4:$BZ$4,0)),"")</f>
        <v>-</v>
      </c>
      <c r="AN24" s="94" t="str">
        <f t="array" ref="AN24">IFERROR(INDEX(REPORT!$A$4:$BZ$99,MATCH($A24,REPORT!$A$4:$A$99,0),MATCH(AN$1,REPORT!$A$4:$BZ$4,0)),"")</f>
        <v>-</v>
      </c>
      <c r="AO24" s="94" t="str">
        <f t="array" ref="AO24">IFERROR(INDEX(REPORT!$A$4:$BZ$99,MATCH($A24,REPORT!$A$4:$A$99,0),MATCH(AO$1,REPORT!$A$4:$BZ$4,0)),"")</f>
        <v>-</v>
      </c>
      <c r="AP24" s="94" t="str">
        <f t="array" ref="AP24">IFERROR(INDEX(REPORT!$A$4:$BZ$99,MATCH($A24,REPORT!$A$4:$A$99,0),MATCH(AP$1,REPORT!$A$4:$BZ$4,0)),"")</f>
        <v>-</v>
      </c>
      <c r="AQ24" s="94" t="str">
        <f t="array" ref="AQ24">IFERROR(INDEX(REPORT!$A$4:$BZ$99,MATCH($A24,REPORT!$A$4:$A$99,0),MATCH(AQ$1,REPORT!$A$4:$BZ$4,0)),"")</f>
        <v>-</v>
      </c>
      <c r="AR24" s="94" t="str">
        <f t="array" ref="AR24">IFERROR(INDEX(REPORT!$A$4:$BZ$99,MATCH($A24,REPORT!$A$4:$A$99,0),MATCH(AR$1,REPORT!$A$4:$BZ$4,0)),"")</f>
        <v>-</v>
      </c>
      <c r="AS24" s="94" t="str">
        <f t="array" ref="AS24">IFERROR(INDEX(REPORT!$A$4:$BZ$99,MATCH($A24,REPORT!$A$4:$A$99,0),MATCH(AS$1,REPORT!$A$4:$BZ$4,0)),"")</f>
        <v>-</v>
      </c>
      <c r="AT24" s="94" t="str">
        <f t="array" ref="AT24">IFERROR(INDEX(REPORT!$A$4:$BZ$99,MATCH($A24,REPORT!$A$4:$A$99,0),MATCH(AT$1,REPORT!$A$4:$BZ$4,0)),"")</f>
        <v>-</v>
      </c>
      <c r="AU24" s="94" t="str">
        <f t="array" ref="AU24">IFERROR(INDEX(REPORT!$A$4:$BZ$99,MATCH($A24,REPORT!$A$4:$A$99,0),MATCH(AU$1,REPORT!$A$4:$BZ$4,0)),"")</f>
        <v>-</v>
      </c>
      <c r="AV24" s="94" t="str">
        <f t="array" ref="AV24">IFERROR(INDEX(REPORT!$A$4:$BZ$99,MATCH($A24,REPORT!$A$4:$A$99,0),MATCH(AV$1,REPORT!$A$4:$BZ$4,0)),"")</f>
        <v>-</v>
      </c>
      <c r="AW24" s="94" t="str">
        <f t="array" ref="AW24">IFERROR(INDEX(REPORT!$A$4:$BZ$99,MATCH($A24,REPORT!$A$4:$A$99,0),MATCH(AW$1,REPORT!$A$4:$BZ$4,0)),"")</f>
        <v>-</v>
      </c>
      <c r="AX24" s="94" t="str">
        <f t="array" ref="AX24">IFERROR(INDEX(REPORT!$A$4:$BZ$99,MATCH($A24,REPORT!$A$4:$A$99,0),MATCH(AX$1,REPORT!$A$4:$BZ$4,0)),"")</f>
        <v>-</v>
      </c>
      <c r="AY24" s="94" t="str">
        <f t="array" ref="AY24">IFERROR(INDEX(REPORT!$A$4:$BZ$99,MATCH($A24,REPORT!$A$4:$A$99,0),MATCH(AY$1,REPORT!$A$4:$BZ$4,0)),"")</f>
        <v>-</v>
      </c>
      <c r="AZ24" s="94" t="str">
        <f t="array" ref="AZ24">IFERROR(INDEX(REPORT!$A$4:$BZ$99,MATCH($A24,REPORT!$A$4:$A$99,0),MATCH(AZ$1,REPORT!$A$4:$BZ$4,0)),"")</f>
        <v>-</v>
      </c>
      <c r="BA24" s="94" t="str">
        <f t="array" ref="BA24">IFERROR(INDEX(REPORT!$A$4:$BZ$99,MATCH($A24,REPORT!$A$4:$A$99,0),MATCH(BA$1,REPORT!$A$4:$BZ$4,0)),"")</f>
        <v>-</v>
      </c>
      <c r="BB24" s="94" t="str">
        <f t="array" ref="BB24">IFERROR(INDEX(REPORT!$A$4:$BZ$99,MATCH($A24,REPORT!$A$4:$A$99,0),MATCH(BB$1,REPORT!$A$4:$BZ$4,0)),"")</f>
        <v>-</v>
      </c>
      <c r="BC24" s="94" t="str">
        <f t="array" ref="BC24">IFERROR(INDEX(REPORT!$A$4:$BZ$99,MATCH($A24,REPORT!$A$4:$A$99,0),MATCH(BC$1,REPORT!$A$4:$BZ$4,0)),"")</f>
        <v>-</v>
      </c>
      <c r="BD24" s="94" t="str">
        <f t="array" ref="BD24">IFERROR(INDEX(REPORT!$A$4:$BZ$99,MATCH($A24,REPORT!$A$4:$A$99,0),MATCH(BD$1,REPORT!$A$4:$BZ$4,0)),"")</f>
        <v>-</v>
      </c>
      <c r="BE24" s="94" t="str">
        <f t="array" ref="BE24">IFERROR(INDEX(REPORT!$A$4:$BZ$99,MATCH($A24,REPORT!$A$4:$A$99,0),MATCH(BE$1,REPORT!$A$4:$BZ$4,0)),"")</f>
        <v>-</v>
      </c>
      <c r="BF24" s="94" t="str">
        <f t="array" ref="BF24">IFERROR(INDEX(REPORT!$A$4:$BZ$99,MATCH($A24,REPORT!$A$4:$A$99,0),MATCH(BF$1,REPORT!$A$4:$BZ$4,0)),"")</f>
        <v>-</v>
      </c>
      <c r="BG24" s="94" t="str">
        <f t="array" ref="BG24">IFERROR(INDEX(REPORT!$A$4:$BZ$99,MATCH($A24,REPORT!$A$4:$A$99,0),MATCH(BG$1,REPORT!$A$4:$BZ$4,0)),"")</f>
        <v>-</v>
      </c>
      <c r="BH24" s="94" t="str">
        <f t="array" ref="BH24">IFERROR(INDEX(REPORT!$A$4:$BZ$99,MATCH($A24,REPORT!$A$4:$A$99,0),MATCH(BH$1,REPORT!$A$4:$BZ$4,0)),"")</f>
        <v>-</v>
      </c>
    </row>
    <row r="25" spans="1:60" ht="15.75" customHeight="1" x14ac:dyDescent="0.2">
      <c r="A25" s="95" t="str">
        <f>IF(LEN(REPORT!A28)&gt;2,REPORT!A28,"")</f>
        <v>AGED CARE 25</v>
      </c>
      <c r="B25" s="94" t="str">
        <f t="array" ref="B25">IFERROR(INDEX(REPORT!$A$4:$BZ$99,MATCH($A25,REPORT!$A$4:$A$99,0),MATCH(B$1,REPORT!$A$4:$BZ$4,0)),"")</f>
        <v>-</v>
      </c>
      <c r="C25" s="94" t="str">
        <f t="array" ref="C25">IFERROR(INDEX(REPORT!$A$4:$BZ$99,MATCH($A25,REPORT!$A$4:$A$99,0),MATCH(C$1,REPORT!$A$4:$BZ$4,0)),"")</f>
        <v>-</v>
      </c>
      <c r="D25" s="94" t="str">
        <f t="array" ref="D25">IFERROR(INDEX(REPORT!$A$4:$BZ$99,MATCH($A25,REPORT!$A$4:$A$99,0),MATCH(D$1,REPORT!$A$4:$BZ$4,0)),"")</f>
        <v>-</v>
      </c>
      <c r="E25" s="94" t="str">
        <f t="array" ref="E25">IFERROR(INDEX(REPORT!$A$4:$BZ$99,MATCH($A25,REPORT!$A$4:$A$99,0),MATCH(E$1,REPORT!$A$4:$BZ$4,0)),"")</f>
        <v>-</v>
      </c>
      <c r="F25" s="94" t="str">
        <f t="array" ref="F25">IFERROR(INDEX(REPORT!$A$4:$BZ$99,MATCH($A25,REPORT!$A$4:$A$99,0),MATCH(F$1,REPORT!$A$4:$BZ$4,0)),"")</f>
        <v>-</v>
      </c>
      <c r="G25" s="94" t="str">
        <f t="array" ref="G25">IFERROR(INDEX(REPORT!$A$4:$BZ$99,MATCH($A25,REPORT!$A$4:$A$99,0),MATCH(G$1,REPORT!$A$4:$BZ$4,0)),"")</f>
        <v>-</v>
      </c>
      <c r="H25" s="94" t="str">
        <f t="array" ref="H25">IFERROR(INDEX(REPORT!$A$4:$BZ$99,MATCH($A25,REPORT!$A$4:$A$99,0),MATCH(H$1,REPORT!$A$4:$BZ$4,0)),"")</f>
        <v>-</v>
      </c>
      <c r="I25" s="94" t="str">
        <f t="array" ref="I25">IFERROR(INDEX(REPORT!$A$4:$BZ$99,MATCH($A25,REPORT!$A$4:$A$99,0),MATCH(I$1,REPORT!$A$4:$BZ$4,0)),"")</f>
        <v>-</v>
      </c>
      <c r="J25" s="94" t="str">
        <f t="array" ref="J25">IFERROR(INDEX(REPORT!$A$4:$BZ$99,MATCH($A25,REPORT!$A$4:$A$99,0),MATCH(J$1,REPORT!$A$4:$BZ$4,0)),"")</f>
        <v>-</v>
      </c>
      <c r="K25" s="94" t="str">
        <f t="array" ref="K25">IFERROR(INDEX(REPORT!$A$4:$BZ$99,MATCH($A25,REPORT!$A$4:$A$99,0),MATCH(K$1,REPORT!$A$4:$BZ$4,0)),"")</f>
        <v>-</v>
      </c>
      <c r="L25" s="94" t="str">
        <f t="array" ref="L25">IFERROR(INDEX(REPORT!$A$4:$BZ$99,MATCH($A25,REPORT!$A$4:$A$99,0),MATCH(L$1,REPORT!$A$4:$BZ$4,0)),"")</f>
        <v>-</v>
      </c>
      <c r="M25" s="94" t="str">
        <f t="array" ref="M25">IFERROR(INDEX(REPORT!$A$4:$BZ$99,MATCH($A25,REPORT!$A$4:$A$99,0),MATCH(M$1,REPORT!$A$4:$BZ$4,0)),"")</f>
        <v>-</v>
      </c>
      <c r="N25" s="94" t="str">
        <f t="array" ref="N25">IFERROR(INDEX(REPORT!$A$4:$BZ$99,MATCH($A25,REPORT!$A$4:$A$99,0),MATCH(N$1,REPORT!$A$4:$BZ$4,0)),"")</f>
        <v>-</v>
      </c>
      <c r="O25" s="94" t="str">
        <f t="array" ref="O25">IFERROR(INDEX(REPORT!$A$4:$BZ$99,MATCH($A25,REPORT!$A$4:$A$99,0),MATCH(O$1,REPORT!$A$4:$BZ$4,0)),"")</f>
        <v>-</v>
      </c>
      <c r="P25" s="94" t="str">
        <f t="array" ref="P25">IFERROR(INDEX(REPORT!$A$4:$BZ$99,MATCH($A25,REPORT!$A$4:$A$99,0),MATCH(P$1,REPORT!$A$4:$BZ$4,0)),"")</f>
        <v>-</v>
      </c>
      <c r="Q25" s="94" t="str">
        <f t="array" ref="Q25">IFERROR(INDEX(REPORT!$A$4:$BZ$99,MATCH($A25,REPORT!$A$4:$A$99,0),MATCH(Q$1,REPORT!$A$4:$BZ$4,0)),"")</f>
        <v>-</v>
      </c>
      <c r="R25" s="94" t="str">
        <f t="array" ref="R25">IFERROR(INDEX(REPORT!$A$4:$BZ$99,MATCH($A25,REPORT!$A$4:$A$99,0),MATCH(R$1,REPORT!$A$4:$BZ$4,0)),"")</f>
        <v>-</v>
      </c>
      <c r="S25" s="94" t="str">
        <f t="array" ref="S25">IFERROR(INDEX(REPORT!$A$4:$BZ$99,MATCH($A25,REPORT!$A$4:$A$99,0),MATCH(S$1,REPORT!$A$4:$BZ$4,0)),"")</f>
        <v>-</v>
      </c>
      <c r="T25" s="94" t="str">
        <f t="array" ref="T25">IFERROR(INDEX(REPORT!$A$4:$BZ$99,MATCH($A25,REPORT!$A$4:$A$99,0),MATCH(T$1,REPORT!$A$4:$BZ$4,0)),"")</f>
        <v>-</v>
      </c>
      <c r="U25" s="94" t="str">
        <f t="array" ref="U25">IFERROR(INDEX(REPORT!$A$4:$BZ$99,MATCH($A25,REPORT!$A$4:$A$99,0),MATCH(U$1,REPORT!$A$4:$BZ$4,0)),"")</f>
        <v>-</v>
      </c>
      <c r="V25" s="94" t="str">
        <f t="array" ref="V25">IFERROR(INDEX(REPORT!$A$4:$BZ$99,MATCH($A25,REPORT!$A$4:$A$99,0),MATCH(V$1,REPORT!$A$4:$BZ$4,0)),"")</f>
        <v>-</v>
      </c>
      <c r="W25" s="94" t="str">
        <f t="array" ref="W25">IFERROR(INDEX(REPORT!$A$4:$BZ$99,MATCH($A25,REPORT!$A$4:$A$99,0),MATCH(W$1,REPORT!$A$4:$BZ$4,0)),"")</f>
        <v>-</v>
      </c>
      <c r="X25" s="94" t="str">
        <f t="array" ref="X25">IFERROR(INDEX(REPORT!$A$4:$BZ$99,MATCH($A25,REPORT!$A$4:$A$99,0),MATCH(X$1,REPORT!$A$4:$BZ$4,0)),"")</f>
        <v>-</v>
      </c>
      <c r="Y25" s="94" t="str">
        <f t="array" ref="Y25">IFERROR(INDEX(REPORT!$A$4:$BZ$99,MATCH($A25,REPORT!$A$4:$A$99,0),MATCH(Y$1,REPORT!$A$4:$BZ$4,0)),"")</f>
        <v>-</v>
      </c>
      <c r="Z25" s="94" t="str">
        <f t="array" ref="Z25">IFERROR(INDEX(REPORT!$A$4:$BZ$99,MATCH($A25,REPORT!$A$4:$A$99,0),MATCH(Z$1,REPORT!$A$4:$BZ$4,0)),"")</f>
        <v>-</v>
      </c>
      <c r="AA25" s="94" t="str">
        <f t="array" ref="AA25">IFERROR(INDEX(REPORT!$A$4:$BZ$99,MATCH($A25,REPORT!$A$4:$A$99,0),MATCH(AA$1,REPORT!$A$4:$BZ$4,0)),"")</f>
        <v>-</v>
      </c>
      <c r="AB25" s="94" t="str">
        <f t="array" ref="AB25">IFERROR(INDEX(REPORT!$A$4:$BZ$99,MATCH($A25,REPORT!$A$4:$A$99,0),MATCH(AB$1,REPORT!$A$4:$BZ$4,0)),"")</f>
        <v>-</v>
      </c>
      <c r="AC25" s="94" t="str">
        <f t="array" ref="AC25">IFERROR(INDEX(REPORT!$A$4:$BZ$99,MATCH($A25,REPORT!$A$4:$A$99,0),MATCH(AC$1,REPORT!$A$4:$BZ$4,0)),"")</f>
        <v>-</v>
      </c>
      <c r="AD25" s="94" t="str">
        <f t="array" ref="AD25">IFERROR(INDEX(REPORT!$A$4:$BZ$99,MATCH($A25,REPORT!$A$4:$A$99,0),MATCH(AD$1,REPORT!$A$4:$BZ$4,0)),"")</f>
        <v>-</v>
      </c>
      <c r="AE25" s="94" t="str">
        <f t="array" ref="AE25">IFERROR(INDEX(REPORT!$A$4:$BZ$99,MATCH($A25,REPORT!$A$4:$A$99,0),MATCH(AE$1,REPORT!$A$4:$BZ$4,0)),"")</f>
        <v>-</v>
      </c>
      <c r="AF25" s="94" t="str">
        <f t="array" ref="AF25">IFERROR(INDEX(REPORT!$A$4:$BZ$99,MATCH($A25,REPORT!$A$4:$A$99,0),MATCH(AF$1,REPORT!$A$4:$BZ$4,0)),"")</f>
        <v>-</v>
      </c>
      <c r="AG25" s="94" t="str">
        <f t="array" ref="AG25">IFERROR(INDEX(REPORT!$A$4:$BZ$99,MATCH($A25,REPORT!$A$4:$A$99,0),MATCH(AG$1,REPORT!$A$4:$BZ$4,0)),"")</f>
        <v>-</v>
      </c>
      <c r="AH25" s="94" t="str">
        <f t="array" ref="AH25">IFERROR(INDEX(REPORT!$A$4:$BZ$99,MATCH($A25,REPORT!$A$4:$A$99,0),MATCH(AH$1,REPORT!$A$4:$BZ$4,0)),"")</f>
        <v>-</v>
      </c>
      <c r="AI25" s="94" t="str">
        <f t="array" ref="AI25">IFERROR(INDEX(REPORT!$A$4:$BZ$99,MATCH($A25,REPORT!$A$4:$A$99,0),MATCH(AI$1,REPORT!$A$4:$BZ$4,0)),"")</f>
        <v>-</v>
      </c>
      <c r="AJ25" s="94" t="str">
        <f t="array" ref="AJ25">IFERROR(INDEX(REPORT!$A$4:$BZ$99,MATCH($A25,REPORT!$A$4:$A$99,0),MATCH(AJ$1,REPORT!$A$4:$BZ$4,0)),"")</f>
        <v>-</v>
      </c>
      <c r="AK25" s="94" t="str">
        <f t="array" ref="AK25">IFERROR(INDEX(REPORT!$A$4:$BZ$99,MATCH($A25,REPORT!$A$4:$A$99,0),MATCH(AK$1,REPORT!$A$4:$BZ$4,0)),"")</f>
        <v>-</v>
      </c>
      <c r="AL25" s="94" t="str">
        <f t="array" ref="AL25">IFERROR(INDEX(REPORT!$A$4:$BZ$99,MATCH($A25,REPORT!$A$4:$A$99,0),MATCH(AL$1,REPORT!$A$4:$BZ$4,0)),"")</f>
        <v>-</v>
      </c>
      <c r="AM25" s="94" t="str">
        <f t="array" ref="AM25">IFERROR(INDEX(REPORT!$A$4:$BZ$99,MATCH($A25,REPORT!$A$4:$A$99,0),MATCH(AM$1,REPORT!$A$4:$BZ$4,0)),"")</f>
        <v>-</v>
      </c>
      <c r="AN25" s="94" t="str">
        <f t="array" ref="AN25">IFERROR(INDEX(REPORT!$A$4:$BZ$99,MATCH($A25,REPORT!$A$4:$A$99,0),MATCH(AN$1,REPORT!$A$4:$BZ$4,0)),"")</f>
        <v>-</v>
      </c>
      <c r="AO25" s="94" t="str">
        <f t="array" ref="AO25">IFERROR(INDEX(REPORT!$A$4:$BZ$99,MATCH($A25,REPORT!$A$4:$A$99,0),MATCH(AO$1,REPORT!$A$4:$BZ$4,0)),"")</f>
        <v>-</v>
      </c>
      <c r="AP25" s="94" t="str">
        <f t="array" ref="AP25">IFERROR(INDEX(REPORT!$A$4:$BZ$99,MATCH($A25,REPORT!$A$4:$A$99,0),MATCH(AP$1,REPORT!$A$4:$BZ$4,0)),"")</f>
        <v>-</v>
      </c>
      <c r="AQ25" s="94" t="str">
        <f t="array" ref="AQ25">IFERROR(INDEX(REPORT!$A$4:$BZ$99,MATCH($A25,REPORT!$A$4:$A$99,0),MATCH(AQ$1,REPORT!$A$4:$BZ$4,0)),"")</f>
        <v>-</v>
      </c>
      <c r="AR25" s="94" t="str">
        <f t="array" ref="AR25">IFERROR(INDEX(REPORT!$A$4:$BZ$99,MATCH($A25,REPORT!$A$4:$A$99,0),MATCH(AR$1,REPORT!$A$4:$BZ$4,0)),"")</f>
        <v>-</v>
      </c>
      <c r="AS25" s="94" t="str">
        <f t="array" ref="AS25">IFERROR(INDEX(REPORT!$A$4:$BZ$99,MATCH($A25,REPORT!$A$4:$A$99,0),MATCH(AS$1,REPORT!$A$4:$BZ$4,0)),"")</f>
        <v>-</v>
      </c>
      <c r="AT25" s="94" t="str">
        <f t="array" ref="AT25">IFERROR(INDEX(REPORT!$A$4:$BZ$99,MATCH($A25,REPORT!$A$4:$A$99,0),MATCH(AT$1,REPORT!$A$4:$BZ$4,0)),"")</f>
        <v>-</v>
      </c>
      <c r="AU25" s="94" t="str">
        <f t="array" ref="AU25">IFERROR(INDEX(REPORT!$A$4:$BZ$99,MATCH($A25,REPORT!$A$4:$A$99,0),MATCH(AU$1,REPORT!$A$4:$BZ$4,0)),"")</f>
        <v>-</v>
      </c>
      <c r="AV25" s="94" t="str">
        <f t="array" ref="AV25">IFERROR(INDEX(REPORT!$A$4:$BZ$99,MATCH($A25,REPORT!$A$4:$A$99,0),MATCH(AV$1,REPORT!$A$4:$BZ$4,0)),"")</f>
        <v>-</v>
      </c>
      <c r="AW25" s="94" t="str">
        <f t="array" ref="AW25">IFERROR(INDEX(REPORT!$A$4:$BZ$99,MATCH($A25,REPORT!$A$4:$A$99,0),MATCH(AW$1,REPORT!$A$4:$BZ$4,0)),"")</f>
        <v>-</v>
      </c>
      <c r="AX25" s="94" t="str">
        <f t="array" ref="AX25">IFERROR(INDEX(REPORT!$A$4:$BZ$99,MATCH($A25,REPORT!$A$4:$A$99,0),MATCH(AX$1,REPORT!$A$4:$BZ$4,0)),"")</f>
        <v>-</v>
      </c>
      <c r="AY25" s="94" t="str">
        <f t="array" ref="AY25">IFERROR(INDEX(REPORT!$A$4:$BZ$99,MATCH($A25,REPORT!$A$4:$A$99,0),MATCH(AY$1,REPORT!$A$4:$BZ$4,0)),"")</f>
        <v>-</v>
      </c>
      <c r="AZ25" s="94" t="str">
        <f t="array" ref="AZ25">IFERROR(INDEX(REPORT!$A$4:$BZ$99,MATCH($A25,REPORT!$A$4:$A$99,0),MATCH(AZ$1,REPORT!$A$4:$BZ$4,0)),"")</f>
        <v>-</v>
      </c>
      <c r="BA25" s="94" t="str">
        <f t="array" ref="BA25">IFERROR(INDEX(REPORT!$A$4:$BZ$99,MATCH($A25,REPORT!$A$4:$A$99,0),MATCH(BA$1,REPORT!$A$4:$BZ$4,0)),"")</f>
        <v>-</v>
      </c>
      <c r="BB25" s="94" t="str">
        <f t="array" ref="BB25">IFERROR(INDEX(REPORT!$A$4:$BZ$99,MATCH($A25,REPORT!$A$4:$A$99,0),MATCH(BB$1,REPORT!$A$4:$BZ$4,0)),"")</f>
        <v>-</v>
      </c>
      <c r="BC25" s="94" t="str">
        <f t="array" ref="BC25">IFERROR(INDEX(REPORT!$A$4:$BZ$99,MATCH($A25,REPORT!$A$4:$A$99,0),MATCH(BC$1,REPORT!$A$4:$BZ$4,0)),"")</f>
        <v>-</v>
      </c>
      <c r="BD25" s="94" t="str">
        <f t="array" ref="BD25">IFERROR(INDEX(REPORT!$A$4:$BZ$99,MATCH($A25,REPORT!$A$4:$A$99,0),MATCH(BD$1,REPORT!$A$4:$BZ$4,0)),"")</f>
        <v>-</v>
      </c>
      <c r="BE25" s="94" t="str">
        <f t="array" ref="BE25">IFERROR(INDEX(REPORT!$A$4:$BZ$99,MATCH($A25,REPORT!$A$4:$A$99,0),MATCH(BE$1,REPORT!$A$4:$BZ$4,0)),"")</f>
        <v>-</v>
      </c>
      <c r="BF25" s="94" t="str">
        <f t="array" ref="BF25">IFERROR(INDEX(REPORT!$A$4:$BZ$99,MATCH($A25,REPORT!$A$4:$A$99,0),MATCH(BF$1,REPORT!$A$4:$BZ$4,0)),"")</f>
        <v>-</v>
      </c>
      <c r="BG25" s="94" t="str">
        <f t="array" ref="BG25">IFERROR(INDEX(REPORT!$A$4:$BZ$99,MATCH($A25,REPORT!$A$4:$A$99,0),MATCH(BG$1,REPORT!$A$4:$BZ$4,0)),"")</f>
        <v>-</v>
      </c>
      <c r="BH25" s="94" t="str">
        <f t="array" ref="BH25">IFERROR(INDEX(REPORT!$A$4:$BZ$99,MATCH($A25,REPORT!$A$4:$A$99,0),MATCH(BH$1,REPORT!$A$4:$BZ$4,0)),"")</f>
        <v>-</v>
      </c>
    </row>
    <row r="26" spans="1:60" ht="15.75" customHeight="1" x14ac:dyDescent="0.2">
      <c r="A26" s="95" t="str">
        <f>IF(LEN(REPORT!A29)&gt;2,REPORT!A29,"")</f>
        <v>AGED CARE 26</v>
      </c>
      <c r="B26" s="94" t="str">
        <f t="array" ref="B26">IFERROR(INDEX(REPORT!$A$4:$BZ$99,MATCH($A26,REPORT!$A$4:$A$99,0),MATCH(B$1,REPORT!$A$4:$BZ$4,0)),"")</f>
        <v>-</v>
      </c>
      <c r="C26" s="94" t="str">
        <f t="array" ref="C26">IFERROR(INDEX(REPORT!$A$4:$BZ$99,MATCH($A26,REPORT!$A$4:$A$99,0),MATCH(C$1,REPORT!$A$4:$BZ$4,0)),"")</f>
        <v>-</v>
      </c>
      <c r="D26" s="94" t="str">
        <f t="array" ref="D26">IFERROR(INDEX(REPORT!$A$4:$BZ$99,MATCH($A26,REPORT!$A$4:$A$99,0),MATCH(D$1,REPORT!$A$4:$BZ$4,0)),"")</f>
        <v>-</v>
      </c>
      <c r="E26" s="94" t="str">
        <f t="array" ref="E26">IFERROR(INDEX(REPORT!$A$4:$BZ$99,MATCH($A26,REPORT!$A$4:$A$99,0),MATCH(E$1,REPORT!$A$4:$BZ$4,0)),"")</f>
        <v>-</v>
      </c>
      <c r="F26" s="94" t="str">
        <f t="array" ref="F26">IFERROR(INDEX(REPORT!$A$4:$BZ$99,MATCH($A26,REPORT!$A$4:$A$99,0),MATCH(F$1,REPORT!$A$4:$BZ$4,0)),"")</f>
        <v>-</v>
      </c>
      <c r="G26" s="94" t="str">
        <f t="array" ref="G26">IFERROR(INDEX(REPORT!$A$4:$BZ$99,MATCH($A26,REPORT!$A$4:$A$99,0),MATCH(G$1,REPORT!$A$4:$BZ$4,0)),"")</f>
        <v>-</v>
      </c>
      <c r="H26" s="94" t="str">
        <f t="array" ref="H26">IFERROR(INDEX(REPORT!$A$4:$BZ$99,MATCH($A26,REPORT!$A$4:$A$99,0),MATCH(H$1,REPORT!$A$4:$BZ$4,0)),"")</f>
        <v>-</v>
      </c>
      <c r="I26" s="94" t="str">
        <f t="array" ref="I26">IFERROR(INDEX(REPORT!$A$4:$BZ$99,MATCH($A26,REPORT!$A$4:$A$99,0),MATCH(I$1,REPORT!$A$4:$BZ$4,0)),"")</f>
        <v>-</v>
      </c>
      <c r="J26" s="94" t="str">
        <f t="array" ref="J26">IFERROR(INDEX(REPORT!$A$4:$BZ$99,MATCH($A26,REPORT!$A$4:$A$99,0),MATCH(J$1,REPORT!$A$4:$BZ$4,0)),"")</f>
        <v>-</v>
      </c>
      <c r="K26" s="94" t="str">
        <f t="array" ref="K26">IFERROR(INDEX(REPORT!$A$4:$BZ$99,MATCH($A26,REPORT!$A$4:$A$99,0),MATCH(K$1,REPORT!$A$4:$BZ$4,0)),"")</f>
        <v>-</v>
      </c>
      <c r="L26" s="94" t="str">
        <f t="array" ref="L26">IFERROR(INDEX(REPORT!$A$4:$BZ$99,MATCH($A26,REPORT!$A$4:$A$99,0),MATCH(L$1,REPORT!$A$4:$BZ$4,0)),"")</f>
        <v>-</v>
      </c>
      <c r="M26" s="94" t="str">
        <f t="array" ref="M26">IFERROR(INDEX(REPORT!$A$4:$BZ$99,MATCH($A26,REPORT!$A$4:$A$99,0),MATCH(M$1,REPORT!$A$4:$BZ$4,0)),"")</f>
        <v>-</v>
      </c>
      <c r="N26" s="94" t="str">
        <f t="array" ref="N26">IFERROR(INDEX(REPORT!$A$4:$BZ$99,MATCH($A26,REPORT!$A$4:$A$99,0),MATCH(N$1,REPORT!$A$4:$BZ$4,0)),"")</f>
        <v>-</v>
      </c>
      <c r="O26" s="94" t="str">
        <f t="array" ref="O26">IFERROR(INDEX(REPORT!$A$4:$BZ$99,MATCH($A26,REPORT!$A$4:$A$99,0),MATCH(O$1,REPORT!$A$4:$BZ$4,0)),"")</f>
        <v>-</v>
      </c>
      <c r="P26" s="94" t="str">
        <f t="array" ref="P26">IFERROR(INDEX(REPORT!$A$4:$BZ$99,MATCH($A26,REPORT!$A$4:$A$99,0),MATCH(P$1,REPORT!$A$4:$BZ$4,0)),"")</f>
        <v>-</v>
      </c>
      <c r="Q26" s="94" t="str">
        <f t="array" ref="Q26">IFERROR(INDEX(REPORT!$A$4:$BZ$99,MATCH($A26,REPORT!$A$4:$A$99,0),MATCH(Q$1,REPORT!$A$4:$BZ$4,0)),"")</f>
        <v>-</v>
      </c>
      <c r="R26" s="94" t="str">
        <f t="array" ref="R26">IFERROR(INDEX(REPORT!$A$4:$BZ$99,MATCH($A26,REPORT!$A$4:$A$99,0),MATCH(R$1,REPORT!$A$4:$BZ$4,0)),"")</f>
        <v>-</v>
      </c>
      <c r="S26" s="94" t="str">
        <f t="array" ref="S26">IFERROR(INDEX(REPORT!$A$4:$BZ$99,MATCH($A26,REPORT!$A$4:$A$99,0),MATCH(S$1,REPORT!$A$4:$BZ$4,0)),"")</f>
        <v>-</v>
      </c>
      <c r="T26" s="94" t="str">
        <f t="array" ref="T26">IFERROR(INDEX(REPORT!$A$4:$BZ$99,MATCH($A26,REPORT!$A$4:$A$99,0),MATCH(T$1,REPORT!$A$4:$BZ$4,0)),"")</f>
        <v>-</v>
      </c>
      <c r="U26" s="94" t="str">
        <f t="array" ref="U26">IFERROR(INDEX(REPORT!$A$4:$BZ$99,MATCH($A26,REPORT!$A$4:$A$99,0),MATCH(U$1,REPORT!$A$4:$BZ$4,0)),"")</f>
        <v>-</v>
      </c>
      <c r="V26" s="94" t="str">
        <f t="array" ref="V26">IFERROR(INDEX(REPORT!$A$4:$BZ$99,MATCH($A26,REPORT!$A$4:$A$99,0),MATCH(V$1,REPORT!$A$4:$BZ$4,0)),"")</f>
        <v>-</v>
      </c>
      <c r="W26" s="94" t="str">
        <f t="array" ref="W26">IFERROR(INDEX(REPORT!$A$4:$BZ$99,MATCH($A26,REPORT!$A$4:$A$99,0),MATCH(W$1,REPORT!$A$4:$BZ$4,0)),"")</f>
        <v>-</v>
      </c>
      <c r="X26" s="94" t="str">
        <f t="array" ref="X26">IFERROR(INDEX(REPORT!$A$4:$BZ$99,MATCH($A26,REPORT!$A$4:$A$99,0),MATCH(X$1,REPORT!$A$4:$BZ$4,0)),"")</f>
        <v>-</v>
      </c>
      <c r="Y26" s="94" t="str">
        <f t="array" ref="Y26">IFERROR(INDEX(REPORT!$A$4:$BZ$99,MATCH($A26,REPORT!$A$4:$A$99,0),MATCH(Y$1,REPORT!$A$4:$BZ$4,0)),"")</f>
        <v>-</v>
      </c>
      <c r="Z26" s="94" t="str">
        <f t="array" ref="Z26">IFERROR(INDEX(REPORT!$A$4:$BZ$99,MATCH($A26,REPORT!$A$4:$A$99,0),MATCH(Z$1,REPORT!$A$4:$BZ$4,0)),"")</f>
        <v>-</v>
      </c>
      <c r="AA26" s="94" t="str">
        <f t="array" ref="AA26">IFERROR(INDEX(REPORT!$A$4:$BZ$99,MATCH($A26,REPORT!$A$4:$A$99,0),MATCH(AA$1,REPORT!$A$4:$BZ$4,0)),"")</f>
        <v>-</v>
      </c>
      <c r="AB26" s="94" t="str">
        <f t="array" ref="AB26">IFERROR(INDEX(REPORT!$A$4:$BZ$99,MATCH($A26,REPORT!$A$4:$A$99,0),MATCH(AB$1,REPORT!$A$4:$BZ$4,0)),"")</f>
        <v>-</v>
      </c>
      <c r="AC26" s="94" t="str">
        <f t="array" ref="AC26">IFERROR(INDEX(REPORT!$A$4:$BZ$99,MATCH($A26,REPORT!$A$4:$A$99,0),MATCH(AC$1,REPORT!$A$4:$BZ$4,0)),"")</f>
        <v>-</v>
      </c>
      <c r="AD26" s="94" t="str">
        <f t="array" ref="AD26">IFERROR(INDEX(REPORT!$A$4:$BZ$99,MATCH($A26,REPORT!$A$4:$A$99,0),MATCH(AD$1,REPORT!$A$4:$BZ$4,0)),"")</f>
        <v>-</v>
      </c>
      <c r="AE26" s="94" t="str">
        <f t="array" ref="AE26">IFERROR(INDEX(REPORT!$A$4:$BZ$99,MATCH($A26,REPORT!$A$4:$A$99,0),MATCH(AE$1,REPORT!$A$4:$BZ$4,0)),"")</f>
        <v>-</v>
      </c>
      <c r="AF26" s="94" t="str">
        <f t="array" ref="AF26">IFERROR(INDEX(REPORT!$A$4:$BZ$99,MATCH($A26,REPORT!$A$4:$A$99,0),MATCH(AF$1,REPORT!$A$4:$BZ$4,0)),"")</f>
        <v>-</v>
      </c>
      <c r="AG26" s="94" t="str">
        <f t="array" ref="AG26">IFERROR(INDEX(REPORT!$A$4:$BZ$99,MATCH($A26,REPORT!$A$4:$A$99,0),MATCH(AG$1,REPORT!$A$4:$BZ$4,0)),"")</f>
        <v>-</v>
      </c>
      <c r="AH26" s="94" t="str">
        <f t="array" ref="AH26">IFERROR(INDEX(REPORT!$A$4:$BZ$99,MATCH($A26,REPORT!$A$4:$A$99,0),MATCH(AH$1,REPORT!$A$4:$BZ$4,0)),"")</f>
        <v>-</v>
      </c>
      <c r="AI26" s="94" t="str">
        <f t="array" ref="AI26">IFERROR(INDEX(REPORT!$A$4:$BZ$99,MATCH($A26,REPORT!$A$4:$A$99,0),MATCH(AI$1,REPORT!$A$4:$BZ$4,0)),"")</f>
        <v>-</v>
      </c>
      <c r="AJ26" s="94" t="str">
        <f t="array" ref="AJ26">IFERROR(INDEX(REPORT!$A$4:$BZ$99,MATCH($A26,REPORT!$A$4:$A$99,0),MATCH(AJ$1,REPORT!$A$4:$BZ$4,0)),"")</f>
        <v>-</v>
      </c>
      <c r="AK26" s="94" t="str">
        <f t="array" ref="AK26">IFERROR(INDEX(REPORT!$A$4:$BZ$99,MATCH($A26,REPORT!$A$4:$A$99,0),MATCH(AK$1,REPORT!$A$4:$BZ$4,0)),"")</f>
        <v>-</v>
      </c>
      <c r="AL26" s="94" t="str">
        <f t="array" ref="AL26">IFERROR(INDEX(REPORT!$A$4:$BZ$99,MATCH($A26,REPORT!$A$4:$A$99,0),MATCH(AL$1,REPORT!$A$4:$BZ$4,0)),"")</f>
        <v>-</v>
      </c>
      <c r="AM26" s="94" t="str">
        <f t="array" ref="AM26">IFERROR(INDEX(REPORT!$A$4:$BZ$99,MATCH($A26,REPORT!$A$4:$A$99,0),MATCH(AM$1,REPORT!$A$4:$BZ$4,0)),"")</f>
        <v>-</v>
      </c>
      <c r="AN26" s="94" t="str">
        <f t="array" ref="AN26">IFERROR(INDEX(REPORT!$A$4:$BZ$99,MATCH($A26,REPORT!$A$4:$A$99,0),MATCH(AN$1,REPORT!$A$4:$BZ$4,0)),"")</f>
        <v>-</v>
      </c>
      <c r="AO26" s="94" t="str">
        <f t="array" ref="AO26">IFERROR(INDEX(REPORT!$A$4:$BZ$99,MATCH($A26,REPORT!$A$4:$A$99,0),MATCH(AO$1,REPORT!$A$4:$BZ$4,0)),"")</f>
        <v>-</v>
      </c>
      <c r="AP26" s="94" t="str">
        <f t="array" ref="AP26">IFERROR(INDEX(REPORT!$A$4:$BZ$99,MATCH($A26,REPORT!$A$4:$A$99,0),MATCH(AP$1,REPORT!$A$4:$BZ$4,0)),"")</f>
        <v>-</v>
      </c>
      <c r="AQ26" s="94" t="str">
        <f t="array" ref="AQ26">IFERROR(INDEX(REPORT!$A$4:$BZ$99,MATCH($A26,REPORT!$A$4:$A$99,0),MATCH(AQ$1,REPORT!$A$4:$BZ$4,0)),"")</f>
        <v>-</v>
      </c>
      <c r="AR26" s="94" t="str">
        <f t="array" ref="AR26">IFERROR(INDEX(REPORT!$A$4:$BZ$99,MATCH($A26,REPORT!$A$4:$A$99,0),MATCH(AR$1,REPORT!$A$4:$BZ$4,0)),"")</f>
        <v>-</v>
      </c>
      <c r="AS26" s="94" t="str">
        <f t="array" ref="AS26">IFERROR(INDEX(REPORT!$A$4:$BZ$99,MATCH($A26,REPORT!$A$4:$A$99,0),MATCH(AS$1,REPORT!$A$4:$BZ$4,0)),"")</f>
        <v>-</v>
      </c>
      <c r="AT26" s="94" t="str">
        <f t="array" ref="AT26">IFERROR(INDEX(REPORT!$A$4:$BZ$99,MATCH($A26,REPORT!$A$4:$A$99,0),MATCH(AT$1,REPORT!$A$4:$BZ$4,0)),"")</f>
        <v>-</v>
      </c>
      <c r="AU26" s="94" t="str">
        <f t="array" ref="AU26">IFERROR(INDEX(REPORT!$A$4:$BZ$99,MATCH($A26,REPORT!$A$4:$A$99,0),MATCH(AU$1,REPORT!$A$4:$BZ$4,0)),"")</f>
        <v>-</v>
      </c>
      <c r="AV26" s="94" t="str">
        <f t="array" ref="AV26">IFERROR(INDEX(REPORT!$A$4:$BZ$99,MATCH($A26,REPORT!$A$4:$A$99,0),MATCH(AV$1,REPORT!$A$4:$BZ$4,0)),"")</f>
        <v>-</v>
      </c>
      <c r="AW26" s="94" t="str">
        <f t="array" ref="AW26">IFERROR(INDEX(REPORT!$A$4:$BZ$99,MATCH($A26,REPORT!$A$4:$A$99,0),MATCH(AW$1,REPORT!$A$4:$BZ$4,0)),"")</f>
        <v>-</v>
      </c>
      <c r="AX26" s="94" t="str">
        <f t="array" ref="AX26">IFERROR(INDEX(REPORT!$A$4:$BZ$99,MATCH($A26,REPORT!$A$4:$A$99,0),MATCH(AX$1,REPORT!$A$4:$BZ$4,0)),"")</f>
        <v>-</v>
      </c>
      <c r="AY26" s="94" t="str">
        <f t="array" ref="AY26">IFERROR(INDEX(REPORT!$A$4:$BZ$99,MATCH($A26,REPORT!$A$4:$A$99,0),MATCH(AY$1,REPORT!$A$4:$BZ$4,0)),"")</f>
        <v>-</v>
      </c>
      <c r="AZ26" s="94" t="str">
        <f t="array" ref="AZ26">IFERROR(INDEX(REPORT!$A$4:$BZ$99,MATCH($A26,REPORT!$A$4:$A$99,0),MATCH(AZ$1,REPORT!$A$4:$BZ$4,0)),"")</f>
        <v>-</v>
      </c>
      <c r="BA26" s="94" t="str">
        <f t="array" ref="BA26">IFERROR(INDEX(REPORT!$A$4:$BZ$99,MATCH($A26,REPORT!$A$4:$A$99,0),MATCH(BA$1,REPORT!$A$4:$BZ$4,0)),"")</f>
        <v>-</v>
      </c>
      <c r="BB26" s="94" t="str">
        <f t="array" ref="BB26">IFERROR(INDEX(REPORT!$A$4:$BZ$99,MATCH($A26,REPORT!$A$4:$A$99,0),MATCH(BB$1,REPORT!$A$4:$BZ$4,0)),"")</f>
        <v>-</v>
      </c>
      <c r="BC26" s="94" t="str">
        <f t="array" ref="BC26">IFERROR(INDEX(REPORT!$A$4:$BZ$99,MATCH($A26,REPORT!$A$4:$A$99,0),MATCH(BC$1,REPORT!$A$4:$BZ$4,0)),"")</f>
        <v>-</v>
      </c>
      <c r="BD26" s="94" t="str">
        <f t="array" ref="BD26">IFERROR(INDEX(REPORT!$A$4:$BZ$99,MATCH($A26,REPORT!$A$4:$A$99,0),MATCH(BD$1,REPORT!$A$4:$BZ$4,0)),"")</f>
        <v>-</v>
      </c>
      <c r="BE26" s="94" t="str">
        <f t="array" ref="BE26">IFERROR(INDEX(REPORT!$A$4:$BZ$99,MATCH($A26,REPORT!$A$4:$A$99,0),MATCH(BE$1,REPORT!$A$4:$BZ$4,0)),"")</f>
        <v>-</v>
      </c>
      <c r="BF26" s="94" t="str">
        <f t="array" ref="BF26">IFERROR(INDEX(REPORT!$A$4:$BZ$99,MATCH($A26,REPORT!$A$4:$A$99,0),MATCH(BF$1,REPORT!$A$4:$BZ$4,0)),"")</f>
        <v>-</v>
      </c>
      <c r="BG26" s="94" t="str">
        <f t="array" ref="BG26">IFERROR(INDEX(REPORT!$A$4:$BZ$99,MATCH($A26,REPORT!$A$4:$A$99,0),MATCH(BG$1,REPORT!$A$4:$BZ$4,0)),"")</f>
        <v>-</v>
      </c>
      <c r="BH26" s="94" t="str">
        <f t="array" ref="BH26">IFERROR(INDEX(REPORT!$A$4:$BZ$99,MATCH($A26,REPORT!$A$4:$A$99,0),MATCH(BH$1,REPORT!$A$4:$BZ$4,0)),"")</f>
        <v>-</v>
      </c>
    </row>
    <row r="27" spans="1:60" ht="15.75" customHeight="1" x14ac:dyDescent="0.2">
      <c r="A27" s="95" t="str">
        <f>IF(LEN(REPORT!A30)&gt;2,REPORT!A30,"")</f>
        <v>AGED CARE 27</v>
      </c>
      <c r="B27" s="94" t="str">
        <f t="array" ref="B27">IFERROR(INDEX(REPORT!$A$4:$BZ$99,MATCH($A27,REPORT!$A$4:$A$99,0),MATCH(B$1,REPORT!$A$4:$BZ$4,0)),"")</f>
        <v>-</v>
      </c>
      <c r="C27" s="94" t="str">
        <f t="array" ref="C27">IFERROR(INDEX(REPORT!$A$4:$BZ$99,MATCH($A27,REPORT!$A$4:$A$99,0),MATCH(C$1,REPORT!$A$4:$BZ$4,0)),"")</f>
        <v>-</v>
      </c>
      <c r="D27" s="94" t="str">
        <f t="array" ref="D27">IFERROR(INDEX(REPORT!$A$4:$BZ$99,MATCH($A27,REPORT!$A$4:$A$99,0),MATCH(D$1,REPORT!$A$4:$BZ$4,0)),"")</f>
        <v>-</v>
      </c>
      <c r="E27" s="94" t="str">
        <f t="array" ref="E27">IFERROR(INDEX(REPORT!$A$4:$BZ$99,MATCH($A27,REPORT!$A$4:$A$99,0),MATCH(E$1,REPORT!$A$4:$BZ$4,0)),"")</f>
        <v>-</v>
      </c>
      <c r="F27" s="94" t="str">
        <f t="array" ref="F27">IFERROR(INDEX(REPORT!$A$4:$BZ$99,MATCH($A27,REPORT!$A$4:$A$99,0),MATCH(F$1,REPORT!$A$4:$BZ$4,0)),"")</f>
        <v>-</v>
      </c>
      <c r="G27" s="94" t="str">
        <f t="array" ref="G27">IFERROR(INDEX(REPORT!$A$4:$BZ$99,MATCH($A27,REPORT!$A$4:$A$99,0),MATCH(G$1,REPORT!$A$4:$BZ$4,0)),"")</f>
        <v>-</v>
      </c>
      <c r="H27" s="94" t="str">
        <f t="array" ref="H27">IFERROR(INDEX(REPORT!$A$4:$BZ$99,MATCH($A27,REPORT!$A$4:$A$99,0),MATCH(H$1,REPORT!$A$4:$BZ$4,0)),"")</f>
        <v>-</v>
      </c>
      <c r="I27" s="94" t="str">
        <f t="array" ref="I27">IFERROR(INDEX(REPORT!$A$4:$BZ$99,MATCH($A27,REPORT!$A$4:$A$99,0),MATCH(I$1,REPORT!$A$4:$BZ$4,0)),"")</f>
        <v>-</v>
      </c>
      <c r="J27" s="94" t="str">
        <f t="array" ref="J27">IFERROR(INDEX(REPORT!$A$4:$BZ$99,MATCH($A27,REPORT!$A$4:$A$99,0),MATCH(J$1,REPORT!$A$4:$BZ$4,0)),"")</f>
        <v>-</v>
      </c>
      <c r="K27" s="94" t="str">
        <f t="array" ref="K27">IFERROR(INDEX(REPORT!$A$4:$BZ$99,MATCH($A27,REPORT!$A$4:$A$99,0),MATCH(K$1,REPORT!$A$4:$BZ$4,0)),"")</f>
        <v>-</v>
      </c>
      <c r="L27" s="94" t="str">
        <f t="array" ref="L27">IFERROR(INDEX(REPORT!$A$4:$BZ$99,MATCH($A27,REPORT!$A$4:$A$99,0),MATCH(L$1,REPORT!$A$4:$BZ$4,0)),"")</f>
        <v>-</v>
      </c>
      <c r="M27" s="94" t="str">
        <f t="array" ref="M27">IFERROR(INDEX(REPORT!$A$4:$BZ$99,MATCH($A27,REPORT!$A$4:$A$99,0),MATCH(M$1,REPORT!$A$4:$BZ$4,0)),"")</f>
        <v>-</v>
      </c>
      <c r="N27" s="94" t="str">
        <f t="array" ref="N27">IFERROR(INDEX(REPORT!$A$4:$BZ$99,MATCH($A27,REPORT!$A$4:$A$99,0),MATCH(N$1,REPORT!$A$4:$BZ$4,0)),"")</f>
        <v>-</v>
      </c>
      <c r="O27" s="94" t="str">
        <f t="array" ref="O27">IFERROR(INDEX(REPORT!$A$4:$BZ$99,MATCH($A27,REPORT!$A$4:$A$99,0),MATCH(O$1,REPORT!$A$4:$BZ$4,0)),"")</f>
        <v>-</v>
      </c>
      <c r="P27" s="94" t="str">
        <f t="array" ref="P27">IFERROR(INDEX(REPORT!$A$4:$BZ$99,MATCH($A27,REPORT!$A$4:$A$99,0),MATCH(P$1,REPORT!$A$4:$BZ$4,0)),"")</f>
        <v>-</v>
      </c>
      <c r="Q27" s="94" t="str">
        <f t="array" ref="Q27">IFERROR(INDEX(REPORT!$A$4:$BZ$99,MATCH($A27,REPORT!$A$4:$A$99,0),MATCH(Q$1,REPORT!$A$4:$BZ$4,0)),"")</f>
        <v>-</v>
      </c>
      <c r="R27" s="94" t="str">
        <f t="array" ref="R27">IFERROR(INDEX(REPORT!$A$4:$BZ$99,MATCH($A27,REPORT!$A$4:$A$99,0),MATCH(R$1,REPORT!$A$4:$BZ$4,0)),"")</f>
        <v>-</v>
      </c>
      <c r="S27" s="94" t="str">
        <f t="array" ref="S27">IFERROR(INDEX(REPORT!$A$4:$BZ$99,MATCH($A27,REPORT!$A$4:$A$99,0),MATCH(S$1,REPORT!$A$4:$BZ$4,0)),"")</f>
        <v>-</v>
      </c>
      <c r="T27" s="94" t="str">
        <f t="array" ref="T27">IFERROR(INDEX(REPORT!$A$4:$BZ$99,MATCH($A27,REPORT!$A$4:$A$99,0),MATCH(T$1,REPORT!$A$4:$BZ$4,0)),"")</f>
        <v>-</v>
      </c>
      <c r="U27" s="94" t="str">
        <f t="array" ref="U27">IFERROR(INDEX(REPORT!$A$4:$BZ$99,MATCH($A27,REPORT!$A$4:$A$99,0),MATCH(U$1,REPORT!$A$4:$BZ$4,0)),"")</f>
        <v>-</v>
      </c>
      <c r="V27" s="94" t="str">
        <f t="array" ref="V27">IFERROR(INDEX(REPORT!$A$4:$BZ$99,MATCH($A27,REPORT!$A$4:$A$99,0),MATCH(V$1,REPORT!$A$4:$BZ$4,0)),"")</f>
        <v>-</v>
      </c>
      <c r="W27" s="94" t="str">
        <f t="array" ref="W27">IFERROR(INDEX(REPORT!$A$4:$BZ$99,MATCH($A27,REPORT!$A$4:$A$99,0),MATCH(W$1,REPORT!$A$4:$BZ$4,0)),"")</f>
        <v>-</v>
      </c>
      <c r="X27" s="94" t="str">
        <f t="array" ref="X27">IFERROR(INDEX(REPORT!$A$4:$BZ$99,MATCH($A27,REPORT!$A$4:$A$99,0),MATCH(X$1,REPORT!$A$4:$BZ$4,0)),"")</f>
        <v>-</v>
      </c>
      <c r="Y27" s="94" t="str">
        <f t="array" ref="Y27">IFERROR(INDEX(REPORT!$A$4:$BZ$99,MATCH($A27,REPORT!$A$4:$A$99,0),MATCH(Y$1,REPORT!$A$4:$BZ$4,0)),"")</f>
        <v>-</v>
      </c>
      <c r="Z27" s="94" t="str">
        <f t="array" ref="Z27">IFERROR(INDEX(REPORT!$A$4:$BZ$99,MATCH($A27,REPORT!$A$4:$A$99,0),MATCH(Z$1,REPORT!$A$4:$BZ$4,0)),"")</f>
        <v>-</v>
      </c>
      <c r="AA27" s="94" t="str">
        <f t="array" ref="AA27">IFERROR(INDEX(REPORT!$A$4:$BZ$99,MATCH($A27,REPORT!$A$4:$A$99,0),MATCH(AA$1,REPORT!$A$4:$BZ$4,0)),"")</f>
        <v>-</v>
      </c>
      <c r="AB27" s="94" t="str">
        <f t="array" ref="AB27">IFERROR(INDEX(REPORT!$A$4:$BZ$99,MATCH($A27,REPORT!$A$4:$A$99,0),MATCH(AB$1,REPORT!$A$4:$BZ$4,0)),"")</f>
        <v>-</v>
      </c>
      <c r="AC27" s="94" t="str">
        <f t="array" ref="AC27">IFERROR(INDEX(REPORT!$A$4:$BZ$99,MATCH($A27,REPORT!$A$4:$A$99,0),MATCH(AC$1,REPORT!$A$4:$BZ$4,0)),"")</f>
        <v>-</v>
      </c>
      <c r="AD27" s="94" t="str">
        <f t="array" ref="AD27">IFERROR(INDEX(REPORT!$A$4:$BZ$99,MATCH($A27,REPORT!$A$4:$A$99,0),MATCH(AD$1,REPORT!$A$4:$BZ$4,0)),"")</f>
        <v>-</v>
      </c>
      <c r="AE27" s="94" t="str">
        <f t="array" ref="AE27">IFERROR(INDEX(REPORT!$A$4:$BZ$99,MATCH($A27,REPORT!$A$4:$A$99,0),MATCH(AE$1,REPORT!$A$4:$BZ$4,0)),"")</f>
        <v>-</v>
      </c>
      <c r="AF27" s="94" t="str">
        <f t="array" ref="AF27">IFERROR(INDEX(REPORT!$A$4:$BZ$99,MATCH($A27,REPORT!$A$4:$A$99,0),MATCH(AF$1,REPORT!$A$4:$BZ$4,0)),"")</f>
        <v>-</v>
      </c>
      <c r="AG27" s="94" t="str">
        <f t="array" ref="AG27">IFERROR(INDEX(REPORT!$A$4:$BZ$99,MATCH($A27,REPORT!$A$4:$A$99,0),MATCH(AG$1,REPORT!$A$4:$BZ$4,0)),"")</f>
        <v>-</v>
      </c>
      <c r="AH27" s="94" t="str">
        <f t="array" ref="AH27">IFERROR(INDEX(REPORT!$A$4:$BZ$99,MATCH($A27,REPORT!$A$4:$A$99,0),MATCH(AH$1,REPORT!$A$4:$BZ$4,0)),"")</f>
        <v>-</v>
      </c>
      <c r="AI27" s="94" t="str">
        <f t="array" ref="AI27">IFERROR(INDEX(REPORT!$A$4:$BZ$99,MATCH($A27,REPORT!$A$4:$A$99,0),MATCH(AI$1,REPORT!$A$4:$BZ$4,0)),"")</f>
        <v>-</v>
      </c>
      <c r="AJ27" s="94" t="str">
        <f t="array" ref="AJ27">IFERROR(INDEX(REPORT!$A$4:$BZ$99,MATCH($A27,REPORT!$A$4:$A$99,0),MATCH(AJ$1,REPORT!$A$4:$BZ$4,0)),"")</f>
        <v>-</v>
      </c>
      <c r="AK27" s="94" t="str">
        <f t="array" ref="AK27">IFERROR(INDEX(REPORT!$A$4:$BZ$99,MATCH($A27,REPORT!$A$4:$A$99,0),MATCH(AK$1,REPORT!$A$4:$BZ$4,0)),"")</f>
        <v>-</v>
      </c>
      <c r="AL27" s="94" t="str">
        <f t="array" ref="AL27">IFERROR(INDEX(REPORT!$A$4:$BZ$99,MATCH($A27,REPORT!$A$4:$A$99,0),MATCH(AL$1,REPORT!$A$4:$BZ$4,0)),"")</f>
        <v>-</v>
      </c>
      <c r="AM27" s="94" t="str">
        <f t="array" ref="AM27">IFERROR(INDEX(REPORT!$A$4:$BZ$99,MATCH($A27,REPORT!$A$4:$A$99,0),MATCH(AM$1,REPORT!$A$4:$BZ$4,0)),"")</f>
        <v>-</v>
      </c>
      <c r="AN27" s="94" t="str">
        <f t="array" ref="AN27">IFERROR(INDEX(REPORT!$A$4:$BZ$99,MATCH($A27,REPORT!$A$4:$A$99,0),MATCH(AN$1,REPORT!$A$4:$BZ$4,0)),"")</f>
        <v>-</v>
      </c>
      <c r="AO27" s="94" t="str">
        <f t="array" ref="AO27">IFERROR(INDEX(REPORT!$A$4:$BZ$99,MATCH($A27,REPORT!$A$4:$A$99,0),MATCH(AO$1,REPORT!$A$4:$BZ$4,0)),"")</f>
        <v>-</v>
      </c>
      <c r="AP27" s="94" t="str">
        <f t="array" ref="AP27">IFERROR(INDEX(REPORT!$A$4:$BZ$99,MATCH($A27,REPORT!$A$4:$A$99,0),MATCH(AP$1,REPORT!$A$4:$BZ$4,0)),"")</f>
        <v>-</v>
      </c>
      <c r="AQ27" s="94" t="str">
        <f t="array" ref="AQ27">IFERROR(INDEX(REPORT!$A$4:$BZ$99,MATCH($A27,REPORT!$A$4:$A$99,0),MATCH(AQ$1,REPORT!$A$4:$BZ$4,0)),"")</f>
        <v>-</v>
      </c>
      <c r="AR27" s="94" t="str">
        <f t="array" ref="AR27">IFERROR(INDEX(REPORT!$A$4:$BZ$99,MATCH($A27,REPORT!$A$4:$A$99,0),MATCH(AR$1,REPORT!$A$4:$BZ$4,0)),"")</f>
        <v>-</v>
      </c>
      <c r="AS27" s="94" t="str">
        <f t="array" ref="AS27">IFERROR(INDEX(REPORT!$A$4:$BZ$99,MATCH($A27,REPORT!$A$4:$A$99,0),MATCH(AS$1,REPORT!$A$4:$BZ$4,0)),"")</f>
        <v>-</v>
      </c>
      <c r="AT27" s="94" t="str">
        <f t="array" ref="AT27">IFERROR(INDEX(REPORT!$A$4:$BZ$99,MATCH($A27,REPORT!$A$4:$A$99,0),MATCH(AT$1,REPORT!$A$4:$BZ$4,0)),"")</f>
        <v>-</v>
      </c>
      <c r="AU27" s="94" t="str">
        <f t="array" ref="AU27">IFERROR(INDEX(REPORT!$A$4:$BZ$99,MATCH($A27,REPORT!$A$4:$A$99,0),MATCH(AU$1,REPORT!$A$4:$BZ$4,0)),"")</f>
        <v>-</v>
      </c>
      <c r="AV27" s="94" t="str">
        <f t="array" ref="AV27">IFERROR(INDEX(REPORT!$A$4:$BZ$99,MATCH($A27,REPORT!$A$4:$A$99,0),MATCH(AV$1,REPORT!$A$4:$BZ$4,0)),"")</f>
        <v>-</v>
      </c>
      <c r="AW27" s="94" t="str">
        <f t="array" ref="AW27">IFERROR(INDEX(REPORT!$A$4:$BZ$99,MATCH($A27,REPORT!$A$4:$A$99,0),MATCH(AW$1,REPORT!$A$4:$BZ$4,0)),"")</f>
        <v>-</v>
      </c>
      <c r="AX27" s="94" t="str">
        <f t="array" ref="AX27">IFERROR(INDEX(REPORT!$A$4:$BZ$99,MATCH($A27,REPORT!$A$4:$A$99,0),MATCH(AX$1,REPORT!$A$4:$BZ$4,0)),"")</f>
        <v>-</v>
      </c>
      <c r="AY27" s="94" t="str">
        <f t="array" ref="AY27">IFERROR(INDEX(REPORT!$A$4:$BZ$99,MATCH($A27,REPORT!$A$4:$A$99,0),MATCH(AY$1,REPORT!$A$4:$BZ$4,0)),"")</f>
        <v>-</v>
      </c>
      <c r="AZ27" s="94" t="str">
        <f t="array" ref="AZ27">IFERROR(INDEX(REPORT!$A$4:$BZ$99,MATCH($A27,REPORT!$A$4:$A$99,0),MATCH(AZ$1,REPORT!$A$4:$BZ$4,0)),"")</f>
        <v>-</v>
      </c>
      <c r="BA27" s="94" t="str">
        <f t="array" ref="BA27">IFERROR(INDEX(REPORT!$A$4:$BZ$99,MATCH($A27,REPORT!$A$4:$A$99,0),MATCH(BA$1,REPORT!$A$4:$BZ$4,0)),"")</f>
        <v>-</v>
      </c>
      <c r="BB27" s="94" t="str">
        <f t="array" ref="BB27">IFERROR(INDEX(REPORT!$A$4:$BZ$99,MATCH($A27,REPORT!$A$4:$A$99,0),MATCH(BB$1,REPORT!$A$4:$BZ$4,0)),"")</f>
        <v>-</v>
      </c>
      <c r="BC27" s="94" t="str">
        <f t="array" ref="BC27">IFERROR(INDEX(REPORT!$A$4:$BZ$99,MATCH($A27,REPORT!$A$4:$A$99,0),MATCH(BC$1,REPORT!$A$4:$BZ$4,0)),"")</f>
        <v>-</v>
      </c>
      <c r="BD27" s="94" t="str">
        <f t="array" ref="BD27">IFERROR(INDEX(REPORT!$A$4:$BZ$99,MATCH($A27,REPORT!$A$4:$A$99,0),MATCH(BD$1,REPORT!$A$4:$BZ$4,0)),"")</f>
        <v>-</v>
      </c>
      <c r="BE27" s="94" t="str">
        <f t="array" ref="BE27">IFERROR(INDEX(REPORT!$A$4:$BZ$99,MATCH($A27,REPORT!$A$4:$A$99,0),MATCH(BE$1,REPORT!$A$4:$BZ$4,0)),"")</f>
        <v>-</v>
      </c>
      <c r="BF27" s="94" t="str">
        <f t="array" ref="BF27">IFERROR(INDEX(REPORT!$A$4:$BZ$99,MATCH($A27,REPORT!$A$4:$A$99,0),MATCH(BF$1,REPORT!$A$4:$BZ$4,0)),"")</f>
        <v>-</v>
      </c>
      <c r="BG27" s="94" t="str">
        <f t="array" ref="BG27">IFERROR(INDEX(REPORT!$A$4:$BZ$99,MATCH($A27,REPORT!$A$4:$A$99,0),MATCH(BG$1,REPORT!$A$4:$BZ$4,0)),"")</f>
        <v>-</v>
      </c>
      <c r="BH27" s="94" t="str">
        <f t="array" ref="BH27">IFERROR(INDEX(REPORT!$A$4:$BZ$99,MATCH($A27,REPORT!$A$4:$A$99,0),MATCH(BH$1,REPORT!$A$4:$BZ$4,0)),"")</f>
        <v>-</v>
      </c>
    </row>
    <row r="28" spans="1:60" ht="15.75" customHeight="1" x14ac:dyDescent="0.2">
      <c r="A28" s="95" t="str">
        <f>IF(LEN(REPORT!A31)&gt;2,REPORT!A31,"")</f>
        <v>AGED CARE 28</v>
      </c>
      <c r="B28" s="94" t="str">
        <f t="array" ref="B28">IFERROR(INDEX(REPORT!$A$4:$BZ$99,MATCH($A28,REPORT!$A$4:$A$99,0),MATCH(B$1,REPORT!$A$4:$BZ$4,0)),"")</f>
        <v>-</v>
      </c>
      <c r="C28" s="94" t="str">
        <f t="array" ref="C28">IFERROR(INDEX(REPORT!$A$4:$BZ$99,MATCH($A28,REPORT!$A$4:$A$99,0),MATCH(C$1,REPORT!$A$4:$BZ$4,0)),"")</f>
        <v>-</v>
      </c>
      <c r="D28" s="94" t="str">
        <f t="array" ref="D28">IFERROR(INDEX(REPORT!$A$4:$BZ$99,MATCH($A28,REPORT!$A$4:$A$99,0),MATCH(D$1,REPORT!$A$4:$BZ$4,0)),"")</f>
        <v>-</v>
      </c>
      <c r="E28" s="94" t="str">
        <f t="array" ref="E28">IFERROR(INDEX(REPORT!$A$4:$BZ$99,MATCH($A28,REPORT!$A$4:$A$99,0),MATCH(E$1,REPORT!$A$4:$BZ$4,0)),"")</f>
        <v>-</v>
      </c>
      <c r="F28" s="94" t="str">
        <f t="array" ref="F28">IFERROR(INDEX(REPORT!$A$4:$BZ$99,MATCH($A28,REPORT!$A$4:$A$99,0),MATCH(F$1,REPORT!$A$4:$BZ$4,0)),"")</f>
        <v>-</v>
      </c>
      <c r="G28" s="94" t="str">
        <f t="array" ref="G28">IFERROR(INDEX(REPORT!$A$4:$BZ$99,MATCH($A28,REPORT!$A$4:$A$99,0),MATCH(G$1,REPORT!$A$4:$BZ$4,0)),"")</f>
        <v>-</v>
      </c>
      <c r="H28" s="94" t="str">
        <f t="array" ref="H28">IFERROR(INDEX(REPORT!$A$4:$BZ$99,MATCH($A28,REPORT!$A$4:$A$99,0),MATCH(H$1,REPORT!$A$4:$BZ$4,0)),"")</f>
        <v>-</v>
      </c>
      <c r="I28" s="94" t="str">
        <f t="array" ref="I28">IFERROR(INDEX(REPORT!$A$4:$BZ$99,MATCH($A28,REPORT!$A$4:$A$99,0),MATCH(I$1,REPORT!$A$4:$BZ$4,0)),"")</f>
        <v>-</v>
      </c>
      <c r="J28" s="94" t="str">
        <f t="array" ref="J28">IFERROR(INDEX(REPORT!$A$4:$BZ$99,MATCH($A28,REPORT!$A$4:$A$99,0),MATCH(J$1,REPORT!$A$4:$BZ$4,0)),"")</f>
        <v>-</v>
      </c>
      <c r="K28" s="94" t="str">
        <f t="array" ref="K28">IFERROR(INDEX(REPORT!$A$4:$BZ$99,MATCH($A28,REPORT!$A$4:$A$99,0),MATCH(K$1,REPORT!$A$4:$BZ$4,0)),"")</f>
        <v>-</v>
      </c>
      <c r="L28" s="94" t="str">
        <f t="array" ref="L28">IFERROR(INDEX(REPORT!$A$4:$BZ$99,MATCH($A28,REPORT!$A$4:$A$99,0),MATCH(L$1,REPORT!$A$4:$BZ$4,0)),"")</f>
        <v>-</v>
      </c>
      <c r="M28" s="94" t="str">
        <f t="array" ref="M28">IFERROR(INDEX(REPORT!$A$4:$BZ$99,MATCH($A28,REPORT!$A$4:$A$99,0),MATCH(M$1,REPORT!$A$4:$BZ$4,0)),"")</f>
        <v>-</v>
      </c>
      <c r="N28" s="94" t="str">
        <f t="array" ref="N28">IFERROR(INDEX(REPORT!$A$4:$BZ$99,MATCH($A28,REPORT!$A$4:$A$99,0),MATCH(N$1,REPORT!$A$4:$BZ$4,0)),"")</f>
        <v>-</v>
      </c>
      <c r="O28" s="94" t="str">
        <f t="array" ref="O28">IFERROR(INDEX(REPORT!$A$4:$BZ$99,MATCH($A28,REPORT!$A$4:$A$99,0),MATCH(O$1,REPORT!$A$4:$BZ$4,0)),"")</f>
        <v>-</v>
      </c>
      <c r="P28" s="94" t="str">
        <f t="array" ref="P28">IFERROR(INDEX(REPORT!$A$4:$BZ$99,MATCH($A28,REPORT!$A$4:$A$99,0),MATCH(P$1,REPORT!$A$4:$BZ$4,0)),"")</f>
        <v>-</v>
      </c>
      <c r="Q28" s="94" t="str">
        <f t="array" ref="Q28">IFERROR(INDEX(REPORT!$A$4:$BZ$99,MATCH($A28,REPORT!$A$4:$A$99,0),MATCH(Q$1,REPORT!$A$4:$BZ$4,0)),"")</f>
        <v>-</v>
      </c>
      <c r="R28" s="94" t="str">
        <f t="array" ref="R28">IFERROR(INDEX(REPORT!$A$4:$BZ$99,MATCH($A28,REPORT!$A$4:$A$99,0),MATCH(R$1,REPORT!$A$4:$BZ$4,0)),"")</f>
        <v>-</v>
      </c>
      <c r="S28" s="94" t="str">
        <f t="array" ref="S28">IFERROR(INDEX(REPORT!$A$4:$BZ$99,MATCH($A28,REPORT!$A$4:$A$99,0),MATCH(S$1,REPORT!$A$4:$BZ$4,0)),"")</f>
        <v>-</v>
      </c>
      <c r="T28" s="94" t="str">
        <f t="array" ref="T28">IFERROR(INDEX(REPORT!$A$4:$BZ$99,MATCH($A28,REPORT!$A$4:$A$99,0),MATCH(T$1,REPORT!$A$4:$BZ$4,0)),"")</f>
        <v>-</v>
      </c>
      <c r="U28" s="94" t="str">
        <f t="array" ref="U28">IFERROR(INDEX(REPORT!$A$4:$BZ$99,MATCH($A28,REPORT!$A$4:$A$99,0),MATCH(U$1,REPORT!$A$4:$BZ$4,0)),"")</f>
        <v>-</v>
      </c>
      <c r="V28" s="94" t="str">
        <f t="array" ref="V28">IFERROR(INDEX(REPORT!$A$4:$BZ$99,MATCH($A28,REPORT!$A$4:$A$99,0),MATCH(V$1,REPORT!$A$4:$BZ$4,0)),"")</f>
        <v>-</v>
      </c>
      <c r="W28" s="94" t="str">
        <f t="array" ref="W28">IFERROR(INDEX(REPORT!$A$4:$BZ$99,MATCH($A28,REPORT!$A$4:$A$99,0),MATCH(W$1,REPORT!$A$4:$BZ$4,0)),"")</f>
        <v>-</v>
      </c>
      <c r="X28" s="94" t="str">
        <f t="array" ref="X28">IFERROR(INDEX(REPORT!$A$4:$BZ$99,MATCH($A28,REPORT!$A$4:$A$99,0),MATCH(X$1,REPORT!$A$4:$BZ$4,0)),"")</f>
        <v>-</v>
      </c>
      <c r="Y28" s="94" t="str">
        <f t="array" ref="Y28">IFERROR(INDEX(REPORT!$A$4:$BZ$99,MATCH($A28,REPORT!$A$4:$A$99,0),MATCH(Y$1,REPORT!$A$4:$BZ$4,0)),"")</f>
        <v>-</v>
      </c>
      <c r="Z28" s="94" t="str">
        <f t="array" ref="Z28">IFERROR(INDEX(REPORT!$A$4:$BZ$99,MATCH($A28,REPORT!$A$4:$A$99,0),MATCH(Z$1,REPORT!$A$4:$BZ$4,0)),"")</f>
        <v>-</v>
      </c>
      <c r="AA28" s="94" t="str">
        <f t="array" ref="AA28">IFERROR(INDEX(REPORT!$A$4:$BZ$99,MATCH($A28,REPORT!$A$4:$A$99,0),MATCH(AA$1,REPORT!$A$4:$BZ$4,0)),"")</f>
        <v>-</v>
      </c>
      <c r="AB28" s="94" t="str">
        <f t="array" ref="AB28">IFERROR(INDEX(REPORT!$A$4:$BZ$99,MATCH($A28,REPORT!$A$4:$A$99,0),MATCH(AB$1,REPORT!$A$4:$BZ$4,0)),"")</f>
        <v>-</v>
      </c>
      <c r="AC28" s="94" t="str">
        <f t="array" ref="AC28">IFERROR(INDEX(REPORT!$A$4:$BZ$99,MATCH($A28,REPORT!$A$4:$A$99,0),MATCH(AC$1,REPORT!$A$4:$BZ$4,0)),"")</f>
        <v>-</v>
      </c>
      <c r="AD28" s="94" t="str">
        <f t="array" ref="AD28">IFERROR(INDEX(REPORT!$A$4:$BZ$99,MATCH($A28,REPORT!$A$4:$A$99,0),MATCH(AD$1,REPORT!$A$4:$BZ$4,0)),"")</f>
        <v>-</v>
      </c>
      <c r="AE28" s="94" t="str">
        <f t="array" ref="AE28">IFERROR(INDEX(REPORT!$A$4:$BZ$99,MATCH($A28,REPORT!$A$4:$A$99,0),MATCH(AE$1,REPORT!$A$4:$BZ$4,0)),"")</f>
        <v>-</v>
      </c>
      <c r="AF28" s="94" t="str">
        <f t="array" ref="AF28">IFERROR(INDEX(REPORT!$A$4:$BZ$99,MATCH($A28,REPORT!$A$4:$A$99,0),MATCH(AF$1,REPORT!$A$4:$BZ$4,0)),"")</f>
        <v>-</v>
      </c>
      <c r="AG28" s="94" t="str">
        <f t="array" ref="AG28">IFERROR(INDEX(REPORT!$A$4:$BZ$99,MATCH($A28,REPORT!$A$4:$A$99,0),MATCH(AG$1,REPORT!$A$4:$BZ$4,0)),"")</f>
        <v>-</v>
      </c>
      <c r="AH28" s="94" t="str">
        <f t="array" ref="AH28">IFERROR(INDEX(REPORT!$A$4:$BZ$99,MATCH($A28,REPORT!$A$4:$A$99,0),MATCH(AH$1,REPORT!$A$4:$BZ$4,0)),"")</f>
        <v>-</v>
      </c>
      <c r="AI28" s="94" t="str">
        <f t="array" ref="AI28">IFERROR(INDEX(REPORT!$A$4:$BZ$99,MATCH($A28,REPORT!$A$4:$A$99,0),MATCH(AI$1,REPORT!$A$4:$BZ$4,0)),"")</f>
        <v>-</v>
      </c>
      <c r="AJ28" s="94" t="str">
        <f t="array" ref="AJ28">IFERROR(INDEX(REPORT!$A$4:$BZ$99,MATCH($A28,REPORT!$A$4:$A$99,0),MATCH(AJ$1,REPORT!$A$4:$BZ$4,0)),"")</f>
        <v>-</v>
      </c>
      <c r="AK28" s="94" t="str">
        <f t="array" ref="AK28">IFERROR(INDEX(REPORT!$A$4:$BZ$99,MATCH($A28,REPORT!$A$4:$A$99,0),MATCH(AK$1,REPORT!$A$4:$BZ$4,0)),"")</f>
        <v>-</v>
      </c>
      <c r="AL28" s="94" t="str">
        <f t="array" ref="AL28">IFERROR(INDEX(REPORT!$A$4:$BZ$99,MATCH($A28,REPORT!$A$4:$A$99,0),MATCH(AL$1,REPORT!$A$4:$BZ$4,0)),"")</f>
        <v>-</v>
      </c>
      <c r="AM28" s="94" t="str">
        <f t="array" ref="AM28">IFERROR(INDEX(REPORT!$A$4:$BZ$99,MATCH($A28,REPORT!$A$4:$A$99,0),MATCH(AM$1,REPORT!$A$4:$BZ$4,0)),"")</f>
        <v>-</v>
      </c>
      <c r="AN28" s="94" t="str">
        <f t="array" ref="AN28">IFERROR(INDEX(REPORT!$A$4:$BZ$99,MATCH($A28,REPORT!$A$4:$A$99,0),MATCH(AN$1,REPORT!$A$4:$BZ$4,0)),"")</f>
        <v>-</v>
      </c>
      <c r="AO28" s="94" t="str">
        <f t="array" ref="AO28">IFERROR(INDEX(REPORT!$A$4:$BZ$99,MATCH($A28,REPORT!$A$4:$A$99,0),MATCH(AO$1,REPORT!$A$4:$BZ$4,0)),"")</f>
        <v>-</v>
      </c>
      <c r="AP28" s="94" t="str">
        <f t="array" ref="AP28">IFERROR(INDEX(REPORT!$A$4:$BZ$99,MATCH($A28,REPORT!$A$4:$A$99,0),MATCH(AP$1,REPORT!$A$4:$BZ$4,0)),"")</f>
        <v>-</v>
      </c>
      <c r="AQ28" s="94" t="str">
        <f t="array" ref="AQ28">IFERROR(INDEX(REPORT!$A$4:$BZ$99,MATCH($A28,REPORT!$A$4:$A$99,0),MATCH(AQ$1,REPORT!$A$4:$BZ$4,0)),"")</f>
        <v>-</v>
      </c>
      <c r="AR28" s="94" t="str">
        <f t="array" ref="AR28">IFERROR(INDEX(REPORT!$A$4:$BZ$99,MATCH($A28,REPORT!$A$4:$A$99,0),MATCH(AR$1,REPORT!$A$4:$BZ$4,0)),"")</f>
        <v>-</v>
      </c>
      <c r="AS28" s="94" t="str">
        <f t="array" ref="AS28">IFERROR(INDEX(REPORT!$A$4:$BZ$99,MATCH($A28,REPORT!$A$4:$A$99,0),MATCH(AS$1,REPORT!$A$4:$BZ$4,0)),"")</f>
        <v>-</v>
      </c>
      <c r="AT28" s="94" t="str">
        <f t="array" ref="AT28">IFERROR(INDEX(REPORT!$A$4:$BZ$99,MATCH($A28,REPORT!$A$4:$A$99,0),MATCH(AT$1,REPORT!$A$4:$BZ$4,0)),"")</f>
        <v>-</v>
      </c>
      <c r="AU28" s="94" t="str">
        <f t="array" ref="AU28">IFERROR(INDEX(REPORT!$A$4:$BZ$99,MATCH($A28,REPORT!$A$4:$A$99,0),MATCH(AU$1,REPORT!$A$4:$BZ$4,0)),"")</f>
        <v>-</v>
      </c>
      <c r="AV28" s="94" t="str">
        <f t="array" ref="AV28">IFERROR(INDEX(REPORT!$A$4:$BZ$99,MATCH($A28,REPORT!$A$4:$A$99,0),MATCH(AV$1,REPORT!$A$4:$BZ$4,0)),"")</f>
        <v>-</v>
      </c>
      <c r="AW28" s="94" t="str">
        <f t="array" ref="AW28">IFERROR(INDEX(REPORT!$A$4:$BZ$99,MATCH($A28,REPORT!$A$4:$A$99,0),MATCH(AW$1,REPORT!$A$4:$BZ$4,0)),"")</f>
        <v>-</v>
      </c>
      <c r="AX28" s="94" t="str">
        <f t="array" ref="AX28">IFERROR(INDEX(REPORT!$A$4:$BZ$99,MATCH($A28,REPORT!$A$4:$A$99,0),MATCH(AX$1,REPORT!$A$4:$BZ$4,0)),"")</f>
        <v>-</v>
      </c>
      <c r="AY28" s="94" t="str">
        <f t="array" ref="AY28">IFERROR(INDEX(REPORT!$A$4:$BZ$99,MATCH($A28,REPORT!$A$4:$A$99,0),MATCH(AY$1,REPORT!$A$4:$BZ$4,0)),"")</f>
        <v>-</v>
      </c>
      <c r="AZ28" s="94" t="str">
        <f t="array" ref="AZ28">IFERROR(INDEX(REPORT!$A$4:$BZ$99,MATCH($A28,REPORT!$A$4:$A$99,0),MATCH(AZ$1,REPORT!$A$4:$BZ$4,0)),"")</f>
        <v>-</v>
      </c>
      <c r="BA28" s="94" t="str">
        <f t="array" ref="BA28">IFERROR(INDEX(REPORT!$A$4:$BZ$99,MATCH($A28,REPORT!$A$4:$A$99,0),MATCH(BA$1,REPORT!$A$4:$BZ$4,0)),"")</f>
        <v>-</v>
      </c>
      <c r="BB28" s="94" t="str">
        <f t="array" ref="BB28">IFERROR(INDEX(REPORT!$A$4:$BZ$99,MATCH($A28,REPORT!$A$4:$A$99,0),MATCH(BB$1,REPORT!$A$4:$BZ$4,0)),"")</f>
        <v>-</v>
      </c>
      <c r="BC28" s="94" t="str">
        <f t="array" ref="BC28">IFERROR(INDEX(REPORT!$A$4:$BZ$99,MATCH($A28,REPORT!$A$4:$A$99,0),MATCH(BC$1,REPORT!$A$4:$BZ$4,0)),"")</f>
        <v>-</v>
      </c>
      <c r="BD28" s="94" t="str">
        <f t="array" ref="BD28">IFERROR(INDEX(REPORT!$A$4:$BZ$99,MATCH($A28,REPORT!$A$4:$A$99,0),MATCH(BD$1,REPORT!$A$4:$BZ$4,0)),"")</f>
        <v>-</v>
      </c>
      <c r="BE28" s="94" t="str">
        <f t="array" ref="BE28">IFERROR(INDEX(REPORT!$A$4:$BZ$99,MATCH($A28,REPORT!$A$4:$A$99,0),MATCH(BE$1,REPORT!$A$4:$BZ$4,0)),"")</f>
        <v>-</v>
      </c>
      <c r="BF28" s="94" t="str">
        <f t="array" ref="BF28">IFERROR(INDEX(REPORT!$A$4:$BZ$99,MATCH($A28,REPORT!$A$4:$A$99,0),MATCH(BF$1,REPORT!$A$4:$BZ$4,0)),"")</f>
        <v>-</v>
      </c>
      <c r="BG28" s="94" t="str">
        <f t="array" ref="BG28">IFERROR(INDEX(REPORT!$A$4:$BZ$99,MATCH($A28,REPORT!$A$4:$A$99,0),MATCH(BG$1,REPORT!$A$4:$BZ$4,0)),"")</f>
        <v>-</v>
      </c>
      <c r="BH28" s="94" t="str">
        <f t="array" ref="BH28">IFERROR(INDEX(REPORT!$A$4:$BZ$99,MATCH($A28,REPORT!$A$4:$A$99,0),MATCH(BH$1,REPORT!$A$4:$BZ$4,0)),"")</f>
        <v>-</v>
      </c>
    </row>
    <row r="29" spans="1:60" ht="15.75" customHeight="1" x14ac:dyDescent="0.2">
      <c r="A29" s="95" t="str">
        <f>IF(LEN(REPORT!A32)&gt;2,REPORT!A32,"")</f>
        <v>AGED CARE 29</v>
      </c>
      <c r="B29" s="94" t="str">
        <f t="array" ref="B29">IFERROR(INDEX(REPORT!$A$4:$BZ$99,MATCH($A29,REPORT!$A$4:$A$99,0),MATCH(B$1,REPORT!$A$4:$BZ$4,0)),"")</f>
        <v>-</v>
      </c>
      <c r="C29" s="94" t="str">
        <f t="array" ref="C29">IFERROR(INDEX(REPORT!$A$4:$BZ$99,MATCH($A29,REPORT!$A$4:$A$99,0),MATCH(C$1,REPORT!$A$4:$BZ$4,0)),"")</f>
        <v>-</v>
      </c>
      <c r="D29" s="94" t="str">
        <f t="array" ref="D29">IFERROR(INDEX(REPORT!$A$4:$BZ$99,MATCH($A29,REPORT!$A$4:$A$99,0),MATCH(D$1,REPORT!$A$4:$BZ$4,0)),"")</f>
        <v>-</v>
      </c>
      <c r="E29" s="94" t="str">
        <f t="array" ref="E29">IFERROR(INDEX(REPORT!$A$4:$BZ$99,MATCH($A29,REPORT!$A$4:$A$99,0),MATCH(E$1,REPORT!$A$4:$BZ$4,0)),"")</f>
        <v>-</v>
      </c>
      <c r="F29" s="94" t="str">
        <f t="array" ref="F29">IFERROR(INDEX(REPORT!$A$4:$BZ$99,MATCH($A29,REPORT!$A$4:$A$99,0),MATCH(F$1,REPORT!$A$4:$BZ$4,0)),"")</f>
        <v>-</v>
      </c>
      <c r="G29" s="94" t="str">
        <f t="array" ref="G29">IFERROR(INDEX(REPORT!$A$4:$BZ$99,MATCH($A29,REPORT!$A$4:$A$99,0),MATCH(G$1,REPORT!$A$4:$BZ$4,0)),"")</f>
        <v>-</v>
      </c>
      <c r="H29" s="94" t="str">
        <f t="array" ref="H29">IFERROR(INDEX(REPORT!$A$4:$BZ$99,MATCH($A29,REPORT!$A$4:$A$99,0),MATCH(H$1,REPORT!$A$4:$BZ$4,0)),"")</f>
        <v>-</v>
      </c>
      <c r="I29" s="94" t="str">
        <f t="array" ref="I29">IFERROR(INDEX(REPORT!$A$4:$BZ$99,MATCH($A29,REPORT!$A$4:$A$99,0),MATCH(I$1,REPORT!$A$4:$BZ$4,0)),"")</f>
        <v>-</v>
      </c>
      <c r="J29" s="94" t="str">
        <f t="array" ref="J29">IFERROR(INDEX(REPORT!$A$4:$BZ$99,MATCH($A29,REPORT!$A$4:$A$99,0),MATCH(J$1,REPORT!$A$4:$BZ$4,0)),"")</f>
        <v>-</v>
      </c>
      <c r="K29" s="94" t="str">
        <f t="array" ref="K29">IFERROR(INDEX(REPORT!$A$4:$BZ$99,MATCH($A29,REPORT!$A$4:$A$99,0),MATCH(K$1,REPORT!$A$4:$BZ$4,0)),"")</f>
        <v>-</v>
      </c>
      <c r="L29" s="94" t="str">
        <f t="array" ref="L29">IFERROR(INDEX(REPORT!$A$4:$BZ$99,MATCH($A29,REPORT!$A$4:$A$99,0),MATCH(L$1,REPORT!$A$4:$BZ$4,0)),"")</f>
        <v>-</v>
      </c>
      <c r="M29" s="94" t="str">
        <f t="array" ref="M29">IFERROR(INDEX(REPORT!$A$4:$BZ$99,MATCH($A29,REPORT!$A$4:$A$99,0),MATCH(M$1,REPORT!$A$4:$BZ$4,0)),"")</f>
        <v>-</v>
      </c>
      <c r="N29" s="94" t="str">
        <f t="array" ref="N29">IFERROR(INDEX(REPORT!$A$4:$BZ$99,MATCH($A29,REPORT!$A$4:$A$99,0),MATCH(N$1,REPORT!$A$4:$BZ$4,0)),"")</f>
        <v>-</v>
      </c>
      <c r="O29" s="94" t="str">
        <f t="array" ref="O29">IFERROR(INDEX(REPORT!$A$4:$BZ$99,MATCH($A29,REPORT!$A$4:$A$99,0),MATCH(O$1,REPORT!$A$4:$BZ$4,0)),"")</f>
        <v>-</v>
      </c>
      <c r="P29" s="94" t="str">
        <f t="array" ref="P29">IFERROR(INDEX(REPORT!$A$4:$BZ$99,MATCH($A29,REPORT!$A$4:$A$99,0),MATCH(P$1,REPORT!$A$4:$BZ$4,0)),"")</f>
        <v>-</v>
      </c>
      <c r="Q29" s="94" t="str">
        <f t="array" ref="Q29">IFERROR(INDEX(REPORT!$A$4:$BZ$99,MATCH($A29,REPORT!$A$4:$A$99,0),MATCH(Q$1,REPORT!$A$4:$BZ$4,0)),"")</f>
        <v>-</v>
      </c>
      <c r="R29" s="94" t="str">
        <f t="array" ref="R29">IFERROR(INDEX(REPORT!$A$4:$BZ$99,MATCH($A29,REPORT!$A$4:$A$99,0),MATCH(R$1,REPORT!$A$4:$BZ$4,0)),"")</f>
        <v>-</v>
      </c>
      <c r="S29" s="94" t="str">
        <f t="array" ref="S29">IFERROR(INDEX(REPORT!$A$4:$BZ$99,MATCH($A29,REPORT!$A$4:$A$99,0),MATCH(S$1,REPORT!$A$4:$BZ$4,0)),"")</f>
        <v>-</v>
      </c>
      <c r="T29" s="94" t="str">
        <f t="array" ref="T29">IFERROR(INDEX(REPORT!$A$4:$BZ$99,MATCH($A29,REPORT!$A$4:$A$99,0),MATCH(T$1,REPORT!$A$4:$BZ$4,0)),"")</f>
        <v>-</v>
      </c>
      <c r="U29" s="94" t="str">
        <f t="array" ref="U29">IFERROR(INDEX(REPORT!$A$4:$BZ$99,MATCH($A29,REPORT!$A$4:$A$99,0),MATCH(U$1,REPORT!$A$4:$BZ$4,0)),"")</f>
        <v>-</v>
      </c>
      <c r="V29" s="94" t="str">
        <f t="array" ref="V29">IFERROR(INDEX(REPORT!$A$4:$BZ$99,MATCH($A29,REPORT!$A$4:$A$99,0),MATCH(V$1,REPORT!$A$4:$BZ$4,0)),"")</f>
        <v>-</v>
      </c>
      <c r="W29" s="94" t="str">
        <f t="array" ref="W29">IFERROR(INDEX(REPORT!$A$4:$BZ$99,MATCH($A29,REPORT!$A$4:$A$99,0),MATCH(W$1,REPORT!$A$4:$BZ$4,0)),"")</f>
        <v>-</v>
      </c>
      <c r="X29" s="94" t="str">
        <f t="array" ref="X29">IFERROR(INDEX(REPORT!$A$4:$BZ$99,MATCH($A29,REPORT!$A$4:$A$99,0),MATCH(X$1,REPORT!$A$4:$BZ$4,0)),"")</f>
        <v>-</v>
      </c>
      <c r="Y29" s="94" t="str">
        <f t="array" ref="Y29">IFERROR(INDEX(REPORT!$A$4:$BZ$99,MATCH($A29,REPORT!$A$4:$A$99,0),MATCH(Y$1,REPORT!$A$4:$BZ$4,0)),"")</f>
        <v>-</v>
      </c>
      <c r="Z29" s="94" t="str">
        <f t="array" ref="Z29">IFERROR(INDEX(REPORT!$A$4:$BZ$99,MATCH($A29,REPORT!$A$4:$A$99,0),MATCH(Z$1,REPORT!$A$4:$BZ$4,0)),"")</f>
        <v>-</v>
      </c>
      <c r="AA29" s="94" t="str">
        <f t="array" ref="AA29">IFERROR(INDEX(REPORT!$A$4:$BZ$99,MATCH($A29,REPORT!$A$4:$A$99,0),MATCH(AA$1,REPORT!$A$4:$BZ$4,0)),"")</f>
        <v>-</v>
      </c>
      <c r="AB29" s="94" t="str">
        <f t="array" ref="AB29">IFERROR(INDEX(REPORT!$A$4:$BZ$99,MATCH($A29,REPORT!$A$4:$A$99,0),MATCH(AB$1,REPORT!$A$4:$BZ$4,0)),"")</f>
        <v>-</v>
      </c>
      <c r="AC29" s="94" t="str">
        <f t="array" ref="AC29">IFERROR(INDEX(REPORT!$A$4:$BZ$99,MATCH($A29,REPORT!$A$4:$A$99,0),MATCH(AC$1,REPORT!$A$4:$BZ$4,0)),"")</f>
        <v>-</v>
      </c>
      <c r="AD29" s="94" t="str">
        <f t="array" ref="AD29">IFERROR(INDEX(REPORT!$A$4:$BZ$99,MATCH($A29,REPORT!$A$4:$A$99,0),MATCH(AD$1,REPORT!$A$4:$BZ$4,0)),"")</f>
        <v>-</v>
      </c>
      <c r="AE29" s="94" t="str">
        <f t="array" ref="AE29">IFERROR(INDEX(REPORT!$A$4:$BZ$99,MATCH($A29,REPORT!$A$4:$A$99,0),MATCH(AE$1,REPORT!$A$4:$BZ$4,0)),"")</f>
        <v>-</v>
      </c>
      <c r="AF29" s="94" t="str">
        <f t="array" ref="AF29">IFERROR(INDEX(REPORT!$A$4:$BZ$99,MATCH($A29,REPORT!$A$4:$A$99,0),MATCH(AF$1,REPORT!$A$4:$BZ$4,0)),"")</f>
        <v>-</v>
      </c>
      <c r="AG29" s="94" t="str">
        <f t="array" ref="AG29">IFERROR(INDEX(REPORT!$A$4:$BZ$99,MATCH($A29,REPORT!$A$4:$A$99,0),MATCH(AG$1,REPORT!$A$4:$BZ$4,0)),"")</f>
        <v>-</v>
      </c>
      <c r="AH29" s="94" t="str">
        <f t="array" ref="AH29">IFERROR(INDEX(REPORT!$A$4:$BZ$99,MATCH($A29,REPORT!$A$4:$A$99,0),MATCH(AH$1,REPORT!$A$4:$BZ$4,0)),"")</f>
        <v>-</v>
      </c>
      <c r="AI29" s="94" t="str">
        <f t="array" ref="AI29">IFERROR(INDEX(REPORT!$A$4:$BZ$99,MATCH($A29,REPORT!$A$4:$A$99,0),MATCH(AI$1,REPORT!$A$4:$BZ$4,0)),"")</f>
        <v>-</v>
      </c>
      <c r="AJ29" s="94" t="str">
        <f t="array" ref="AJ29">IFERROR(INDEX(REPORT!$A$4:$BZ$99,MATCH($A29,REPORT!$A$4:$A$99,0),MATCH(AJ$1,REPORT!$A$4:$BZ$4,0)),"")</f>
        <v>-</v>
      </c>
      <c r="AK29" s="94" t="str">
        <f t="array" ref="AK29">IFERROR(INDEX(REPORT!$A$4:$BZ$99,MATCH($A29,REPORT!$A$4:$A$99,0),MATCH(AK$1,REPORT!$A$4:$BZ$4,0)),"")</f>
        <v>-</v>
      </c>
      <c r="AL29" s="94" t="str">
        <f t="array" ref="AL29">IFERROR(INDEX(REPORT!$A$4:$BZ$99,MATCH($A29,REPORT!$A$4:$A$99,0),MATCH(AL$1,REPORT!$A$4:$BZ$4,0)),"")</f>
        <v>-</v>
      </c>
      <c r="AM29" s="94" t="str">
        <f t="array" ref="AM29">IFERROR(INDEX(REPORT!$A$4:$BZ$99,MATCH($A29,REPORT!$A$4:$A$99,0),MATCH(AM$1,REPORT!$A$4:$BZ$4,0)),"")</f>
        <v>-</v>
      </c>
      <c r="AN29" s="94" t="str">
        <f t="array" ref="AN29">IFERROR(INDEX(REPORT!$A$4:$BZ$99,MATCH($A29,REPORT!$A$4:$A$99,0),MATCH(AN$1,REPORT!$A$4:$BZ$4,0)),"")</f>
        <v>-</v>
      </c>
      <c r="AO29" s="94" t="str">
        <f t="array" ref="AO29">IFERROR(INDEX(REPORT!$A$4:$BZ$99,MATCH($A29,REPORT!$A$4:$A$99,0),MATCH(AO$1,REPORT!$A$4:$BZ$4,0)),"")</f>
        <v>-</v>
      </c>
      <c r="AP29" s="94" t="str">
        <f t="array" ref="AP29">IFERROR(INDEX(REPORT!$A$4:$BZ$99,MATCH($A29,REPORT!$A$4:$A$99,0),MATCH(AP$1,REPORT!$A$4:$BZ$4,0)),"")</f>
        <v>-</v>
      </c>
      <c r="AQ29" s="94" t="str">
        <f t="array" ref="AQ29">IFERROR(INDEX(REPORT!$A$4:$BZ$99,MATCH($A29,REPORT!$A$4:$A$99,0),MATCH(AQ$1,REPORT!$A$4:$BZ$4,0)),"")</f>
        <v>-</v>
      </c>
      <c r="AR29" s="94" t="str">
        <f t="array" ref="AR29">IFERROR(INDEX(REPORT!$A$4:$BZ$99,MATCH($A29,REPORT!$A$4:$A$99,0),MATCH(AR$1,REPORT!$A$4:$BZ$4,0)),"")</f>
        <v>-</v>
      </c>
      <c r="AS29" s="94" t="str">
        <f t="array" ref="AS29">IFERROR(INDEX(REPORT!$A$4:$BZ$99,MATCH($A29,REPORT!$A$4:$A$99,0),MATCH(AS$1,REPORT!$A$4:$BZ$4,0)),"")</f>
        <v>-</v>
      </c>
      <c r="AT29" s="94" t="str">
        <f t="array" ref="AT29">IFERROR(INDEX(REPORT!$A$4:$BZ$99,MATCH($A29,REPORT!$A$4:$A$99,0),MATCH(AT$1,REPORT!$A$4:$BZ$4,0)),"")</f>
        <v>-</v>
      </c>
      <c r="AU29" s="94" t="str">
        <f t="array" ref="AU29">IFERROR(INDEX(REPORT!$A$4:$BZ$99,MATCH($A29,REPORT!$A$4:$A$99,0),MATCH(AU$1,REPORT!$A$4:$BZ$4,0)),"")</f>
        <v>-</v>
      </c>
      <c r="AV29" s="94" t="str">
        <f t="array" ref="AV29">IFERROR(INDEX(REPORT!$A$4:$BZ$99,MATCH($A29,REPORT!$A$4:$A$99,0),MATCH(AV$1,REPORT!$A$4:$BZ$4,0)),"")</f>
        <v>-</v>
      </c>
      <c r="AW29" s="94" t="str">
        <f t="array" ref="AW29">IFERROR(INDEX(REPORT!$A$4:$BZ$99,MATCH($A29,REPORT!$A$4:$A$99,0),MATCH(AW$1,REPORT!$A$4:$BZ$4,0)),"")</f>
        <v>-</v>
      </c>
      <c r="AX29" s="94" t="str">
        <f t="array" ref="AX29">IFERROR(INDEX(REPORT!$A$4:$BZ$99,MATCH($A29,REPORT!$A$4:$A$99,0),MATCH(AX$1,REPORT!$A$4:$BZ$4,0)),"")</f>
        <v>-</v>
      </c>
      <c r="AY29" s="94" t="str">
        <f t="array" ref="AY29">IFERROR(INDEX(REPORT!$A$4:$BZ$99,MATCH($A29,REPORT!$A$4:$A$99,0),MATCH(AY$1,REPORT!$A$4:$BZ$4,0)),"")</f>
        <v>-</v>
      </c>
      <c r="AZ29" s="94" t="str">
        <f t="array" ref="AZ29">IFERROR(INDEX(REPORT!$A$4:$BZ$99,MATCH($A29,REPORT!$A$4:$A$99,0),MATCH(AZ$1,REPORT!$A$4:$BZ$4,0)),"")</f>
        <v>-</v>
      </c>
      <c r="BA29" s="94" t="str">
        <f t="array" ref="BA29">IFERROR(INDEX(REPORT!$A$4:$BZ$99,MATCH($A29,REPORT!$A$4:$A$99,0),MATCH(BA$1,REPORT!$A$4:$BZ$4,0)),"")</f>
        <v>-</v>
      </c>
      <c r="BB29" s="94" t="str">
        <f t="array" ref="BB29">IFERROR(INDEX(REPORT!$A$4:$BZ$99,MATCH($A29,REPORT!$A$4:$A$99,0),MATCH(BB$1,REPORT!$A$4:$BZ$4,0)),"")</f>
        <v>-</v>
      </c>
      <c r="BC29" s="94" t="str">
        <f t="array" ref="BC29">IFERROR(INDEX(REPORT!$A$4:$BZ$99,MATCH($A29,REPORT!$A$4:$A$99,0),MATCH(BC$1,REPORT!$A$4:$BZ$4,0)),"")</f>
        <v>-</v>
      </c>
      <c r="BD29" s="94" t="str">
        <f t="array" ref="BD29">IFERROR(INDEX(REPORT!$A$4:$BZ$99,MATCH($A29,REPORT!$A$4:$A$99,0),MATCH(BD$1,REPORT!$A$4:$BZ$4,0)),"")</f>
        <v>-</v>
      </c>
      <c r="BE29" s="94" t="str">
        <f t="array" ref="BE29">IFERROR(INDEX(REPORT!$A$4:$BZ$99,MATCH($A29,REPORT!$A$4:$A$99,0),MATCH(BE$1,REPORT!$A$4:$BZ$4,0)),"")</f>
        <v>-</v>
      </c>
      <c r="BF29" s="94" t="str">
        <f t="array" ref="BF29">IFERROR(INDEX(REPORT!$A$4:$BZ$99,MATCH($A29,REPORT!$A$4:$A$99,0),MATCH(BF$1,REPORT!$A$4:$BZ$4,0)),"")</f>
        <v>-</v>
      </c>
      <c r="BG29" s="94" t="str">
        <f t="array" ref="BG29">IFERROR(INDEX(REPORT!$A$4:$BZ$99,MATCH($A29,REPORT!$A$4:$A$99,0),MATCH(BG$1,REPORT!$A$4:$BZ$4,0)),"")</f>
        <v>-</v>
      </c>
      <c r="BH29" s="94" t="str">
        <f t="array" ref="BH29">IFERROR(INDEX(REPORT!$A$4:$BZ$99,MATCH($A29,REPORT!$A$4:$A$99,0),MATCH(BH$1,REPORT!$A$4:$BZ$4,0)),"")</f>
        <v>-</v>
      </c>
    </row>
    <row r="30" spans="1:60" ht="15.75" customHeight="1" x14ac:dyDescent="0.2">
      <c r="A30" s="95" t="str">
        <f>IF(LEN(REPORT!A33)&gt;2,REPORT!A33,"")</f>
        <v>AGED CARE 30</v>
      </c>
      <c r="B30" s="94" t="str">
        <f t="array" ref="B30">IFERROR(INDEX(REPORT!$A$4:$BZ$99,MATCH($A30,REPORT!$A$4:$A$99,0),MATCH(B$1,REPORT!$A$4:$BZ$4,0)),"")</f>
        <v>-</v>
      </c>
      <c r="C30" s="94" t="str">
        <f t="array" ref="C30">IFERROR(INDEX(REPORT!$A$4:$BZ$99,MATCH($A30,REPORT!$A$4:$A$99,0),MATCH(C$1,REPORT!$A$4:$BZ$4,0)),"")</f>
        <v>-</v>
      </c>
      <c r="D30" s="94" t="str">
        <f t="array" ref="D30">IFERROR(INDEX(REPORT!$A$4:$BZ$99,MATCH($A30,REPORT!$A$4:$A$99,0),MATCH(D$1,REPORT!$A$4:$BZ$4,0)),"")</f>
        <v>-</v>
      </c>
      <c r="E30" s="94" t="str">
        <f t="array" ref="E30">IFERROR(INDEX(REPORT!$A$4:$BZ$99,MATCH($A30,REPORT!$A$4:$A$99,0),MATCH(E$1,REPORT!$A$4:$BZ$4,0)),"")</f>
        <v>-</v>
      </c>
      <c r="F30" s="94" t="str">
        <f t="array" ref="F30">IFERROR(INDEX(REPORT!$A$4:$BZ$99,MATCH($A30,REPORT!$A$4:$A$99,0),MATCH(F$1,REPORT!$A$4:$BZ$4,0)),"")</f>
        <v>-</v>
      </c>
      <c r="G30" s="94" t="str">
        <f t="array" ref="G30">IFERROR(INDEX(REPORT!$A$4:$BZ$99,MATCH($A30,REPORT!$A$4:$A$99,0),MATCH(G$1,REPORT!$A$4:$BZ$4,0)),"")</f>
        <v>-</v>
      </c>
      <c r="H30" s="94" t="str">
        <f t="array" ref="H30">IFERROR(INDEX(REPORT!$A$4:$BZ$99,MATCH($A30,REPORT!$A$4:$A$99,0),MATCH(H$1,REPORT!$A$4:$BZ$4,0)),"")</f>
        <v>-</v>
      </c>
      <c r="I30" s="94" t="str">
        <f t="array" ref="I30">IFERROR(INDEX(REPORT!$A$4:$BZ$99,MATCH($A30,REPORT!$A$4:$A$99,0),MATCH(I$1,REPORT!$A$4:$BZ$4,0)),"")</f>
        <v>-</v>
      </c>
      <c r="J30" s="94" t="str">
        <f t="array" ref="J30">IFERROR(INDEX(REPORT!$A$4:$BZ$99,MATCH($A30,REPORT!$A$4:$A$99,0),MATCH(J$1,REPORT!$A$4:$BZ$4,0)),"")</f>
        <v>-</v>
      </c>
      <c r="K30" s="94" t="str">
        <f t="array" ref="K30">IFERROR(INDEX(REPORT!$A$4:$BZ$99,MATCH($A30,REPORT!$A$4:$A$99,0),MATCH(K$1,REPORT!$A$4:$BZ$4,0)),"")</f>
        <v>-</v>
      </c>
      <c r="L30" s="94" t="str">
        <f t="array" ref="L30">IFERROR(INDEX(REPORT!$A$4:$BZ$99,MATCH($A30,REPORT!$A$4:$A$99,0),MATCH(L$1,REPORT!$A$4:$BZ$4,0)),"")</f>
        <v>-</v>
      </c>
      <c r="M30" s="94" t="str">
        <f t="array" ref="M30">IFERROR(INDEX(REPORT!$A$4:$BZ$99,MATCH($A30,REPORT!$A$4:$A$99,0),MATCH(M$1,REPORT!$A$4:$BZ$4,0)),"")</f>
        <v>-</v>
      </c>
      <c r="N30" s="94" t="str">
        <f t="array" ref="N30">IFERROR(INDEX(REPORT!$A$4:$BZ$99,MATCH($A30,REPORT!$A$4:$A$99,0),MATCH(N$1,REPORT!$A$4:$BZ$4,0)),"")</f>
        <v>-</v>
      </c>
      <c r="O30" s="94" t="str">
        <f t="array" ref="O30">IFERROR(INDEX(REPORT!$A$4:$BZ$99,MATCH($A30,REPORT!$A$4:$A$99,0),MATCH(O$1,REPORT!$A$4:$BZ$4,0)),"")</f>
        <v>-</v>
      </c>
      <c r="P30" s="94" t="str">
        <f t="array" ref="P30">IFERROR(INDEX(REPORT!$A$4:$BZ$99,MATCH($A30,REPORT!$A$4:$A$99,0),MATCH(P$1,REPORT!$A$4:$BZ$4,0)),"")</f>
        <v>-</v>
      </c>
      <c r="Q30" s="94" t="str">
        <f t="array" ref="Q30">IFERROR(INDEX(REPORT!$A$4:$BZ$99,MATCH($A30,REPORT!$A$4:$A$99,0),MATCH(Q$1,REPORT!$A$4:$BZ$4,0)),"")</f>
        <v>-</v>
      </c>
      <c r="R30" s="94" t="str">
        <f t="array" ref="R30">IFERROR(INDEX(REPORT!$A$4:$BZ$99,MATCH($A30,REPORT!$A$4:$A$99,0),MATCH(R$1,REPORT!$A$4:$BZ$4,0)),"")</f>
        <v>-</v>
      </c>
      <c r="S30" s="94" t="str">
        <f t="array" ref="S30">IFERROR(INDEX(REPORT!$A$4:$BZ$99,MATCH($A30,REPORT!$A$4:$A$99,0),MATCH(S$1,REPORT!$A$4:$BZ$4,0)),"")</f>
        <v>-</v>
      </c>
      <c r="T30" s="94" t="str">
        <f t="array" ref="T30">IFERROR(INDEX(REPORT!$A$4:$BZ$99,MATCH($A30,REPORT!$A$4:$A$99,0),MATCH(T$1,REPORT!$A$4:$BZ$4,0)),"")</f>
        <v>-</v>
      </c>
      <c r="U30" s="94" t="str">
        <f t="array" ref="U30">IFERROR(INDEX(REPORT!$A$4:$BZ$99,MATCH($A30,REPORT!$A$4:$A$99,0),MATCH(U$1,REPORT!$A$4:$BZ$4,0)),"")</f>
        <v>-</v>
      </c>
      <c r="V30" s="94" t="str">
        <f t="array" ref="V30">IFERROR(INDEX(REPORT!$A$4:$BZ$99,MATCH($A30,REPORT!$A$4:$A$99,0),MATCH(V$1,REPORT!$A$4:$BZ$4,0)),"")</f>
        <v>-</v>
      </c>
      <c r="W30" s="94" t="str">
        <f t="array" ref="W30">IFERROR(INDEX(REPORT!$A$4:$BZ$99,MATCH($A30,REPORT!$A$4:$A$99,0),MATCH(W$1,REPORT!$A$4:$BZ$4,0)),"")</f>
        <v>-</v>
      </c>
      <c r="X30" s="94" t="str">
        <f t="array" ref="X30">IFERROR(INDEX(REPORT!$A$4:$BZ$99,MATCH($A30,REPORT!$A$4:$A$99,0),MATCH(X$1,REPORT!$A$4:$BZ$4,0)),"")</f>
        <v>-</v>
      </c>
      <c r="Y30" s="94" t="str">
        <f t="array" ref="Y30">IFERROR(INDEX(REPORT!$A$4:$BZ$99,MATCH($A30,REPORT!$A$4:$A$99,0),MATCH(Y$1,REPORT!$A$4:$BZ$4,0)),"")</f>
        <v>-</v>
      </c>
      <c r="Z30" s="94" t="str">
        <f t="array" ref="Z30">IFERROR(INDEX(REPORT!$A$4:$BZ$99,MATCH($A30,REPORT!$A$4:$A$99,0),MATCH(Z$1,REPORT!$A$4:$BZ$4,0)),"")</f>
        <v>-</v>
      </c>
      <c r="AA30" s="94" t="str">
        <f t="array" ref="AA30">IFERROR(INDEX(REPORT!$A$4:$BZ$99,MATCH($A30,REPORT!$A$4:$A$99,0),MATCH(AA$1,REPORT!$A$4:$BZ$4,0)),"")</f>
        <v>-</v>
      </c>
      <c r="AB30" s="94" t="str">
        <f t="array" ref="AB30">IFERROR(INDEX(REPORT!$A$4:$BZ$99,MATCH($A30,REPORT!$A$4:$A$99,0),MATCH(AB$1,REPORT!$A$4:$BZ$4,0)),"")</f>
        <v>-</v>
      </c>
      <c r="AC30" s="94" t="str">
        <f t="array" ref="AC30">IFERROR(INDEX(REPORT!$A$4:$BZ$99,MATCH($A30,REPORT!$A$4:$A$99,0),MATCH(AC$1,REPORT!$A$4:$BZ$4,0)),"")</f>
        <v>-</v>
      </c>
      <c r="AD30" s="94" t="str">
        <f t="array" ref="AD30">IFERROR(INDEX(REPORT!$A$4:$BZ$99,MATCH($A30,REPORT!$A$4:$A$99,0),MATCH(AD$1,REPORT!$A$4:$BZ$4,0)),"")</f>
        <v>-</v>
      </c>
      <c r="AE30" s="94" t="str">
        <f t="array" ref="AE30">IFERROR(INDEX(REPORT!$A$4:$BZ$99,MATCH($A30,REPORT!$A$4:$A$99,0),MATCH(AE$1,REPORT!$A$4:$BZ$4,0)),"")</f>
        <v>-</v>
      </c>
      <c r="AF30" s="94" t="str">
        <f t="array" ref="AF30">IFERROR(INDEX(REPORT!$A$4:$BZ$99,MATCH($A30,REPORT!$A$4:$A$99,0),MATCH(AF$1,REPORT!$A$4:$BZ$4,0)),"")</f>
        <v>-</v>
      </c>
      <c r="AG30" s="94" t="str">
        <f t="array" ref="AG30">IFERROR(INDEX(REPORT!$A$4:$BZ$99,MATCH($A30,REPORT!$A$4:$A$99,0),MATCH(AG$1,REPORT!$A$4:$BZ$4,0)),"")</f>
        <v>-</v>
      </c>
      <c r="AH30" s="94" t="str">
        <f t="array" ref="AH30">IFERROR(INDEX(REPORT!$A$4:$BZ$99,MATCH($A30,REPORT!$A$4:$A$99,0),MATCH(AH$1,REPORT!$A$4:$BZ$4,0)),"")</f>
        <v>-</v>
      </c>
      <c r="AI30" s="94" t="str">
        <f t="array" ref="AI30">IFERROR(INDEX(REPORT!$A$4:$BZ$99,MATCH($A30,REPORT!$A$4:$A$99,0),MATCH(AI$1,REPORT!$A$4:$BZ$4,0)),"")</f>
        <v>-</v>
      </c>
      <c r="AJ30" s="94" t="str">
        <f t="array" ref="AJ30">IFERROR(INDEX(REPORT!$A$4:$BZ$99,MATCH($A30,REPORT!$A$4:$A$99,0),MATCH(AJ$1,REPORT!$A$4:$BZ$4,0)),"")</f>
        <v>-</v>
      </c>
      <c r="AK30" s="94" t="str">
        <f t="array" ref="AK30">IFERROR(INDEX(REPORT!$A$4:$BZ$99,MATCH($A30,REPORT!$A$4:$A$99,0),MATCH(AK$1,REPORT!$A$4:$BZ$4,0)),"")</f>
        <v>-</v>
      </c>
      <c r="AL30" s="94" t="str">
        <f t="array" ref="AL30">IFERROR(INDEX(REPORT!$A$4:$BZ$99,MATCH($A30,REPORT!$A$4:$A$99,0),MATCH(AL$1,REPORT!$A$4:$BZ$4,0)),"")</f>
        <v>-</v>
      </c>
      <c r="AM30" s="94" t="str">
        <f t="array" ref="AM30">IFERROR(INDEX(REPORT!$A$4:$BZ$99,MATCH($A30,REPORT!$A$4:$A$99,0),MATCH(AM$1,REPORT!$A$4:$BZ$4,0)),"")</f>
        <v>-</v>
      </c>
      <c r="AN30" s="94" t="str">
        <f t="array" ref="AN30">IFERROR(INDEX(REPORT!$A$4:$BZ$99,MATCH($A30,REPORT!$A$4:$A$99,0),MATCH(AN$1,REPORT!$A$4:$BZ$4,0)),"")</f>
        <v>-</v>
      </c>
      <c r="AO30" s="94" t="str">
        <f t="array" ref="AO30">IFERROR(INDEX(REPORT!$A$4:$BZ$99,MATCH($A30,REPORT!$A$4:$A$99,0),MATCH(AO$1,REPORT!$A$4:$BZ$4,0)),"")</f>
        <v>-</v>
      </c>
      <c r="AP30" s="94" t="str">
        <f t="array" ref="AP30">IFERROR(INDEX(REPORT!$A$4:$BZ$99,MATCH($A30,REPORT!$A$4:$A$99,0),MATCH(AP$1,REPORT!$A$4:$BZ$4,0)),"")</f>
        <v>-</v>
      </c>
      <c r="AQ30" s="94" t="str">
        <f t="array" ref="AQ30">IFERROR(INDEX(REPORT!$A$4:$BZ$99,MATCH($A30,REPORT!$A$4:$A$99,0),MATCH(AQ$1,REPORT!$A$4:$BZ$4,0)),"")</f>
        <v>-</v>
      </c>
      <c r="AR30" s="94" t="str">
        <f t="array" ref="AR30">IFERROR(INDEX(REPORT!$A$4:$BZ$99,MATCH($A30,REPORT!$A$4:$A$99,0),MATCH(AR$1,REPORT!$A$4:$BZ$4,0)),"")</f>
        <v>-</v>
      </c>
      <c r="AS30" s="94" t="str">
        <f t="array" ref="AS30">IFERROR(INDEX(REPORT!$A$4:$BZ$99,MATCH($A30,REPORT!$A$4:$A$99,0),MATCH(AS$1,REPORT!$A$4:$BZ$4,0)),"")</f>
        <v>-</v>
      </c>
      <c r="AT30" s="94" t="str">
        <f t="array" ref="AT30">IFERROR(INDEX(REPORT!$A$4:$BZ$99,MATCH($A30,REPORT!$A$4:$A$99,0),MATCH(AT$1,REPORT!$A$4:$BZ$4,0)),"")</f>
        <v>-</v>
      </c>
      <c r="AU30" s="94" t="str">
        <f t="array" ref="AU30">IFERROR(INDEX(REPORT!$A$4:$BZ$99,MATCH($A30,REPORT!$A$4:$A$99,0),MATCH(AU$1,REPORT!$A$4:$BZ$4,0)),"")</f>
        <v>-</v>
      </c>
      <c r="AV30" s="94" t="str">
        <f t="array" ref="AV30">IFERROR(INDEX(REPORT!$A$4:$BZ$99,MATCH($A30,REPORT!$A$4:$A$99,0),MATCH(AV$1,REPORT!$A$4:$BZ$4,0)),"")</f>
        <v>-</v>
      </c>
      <c r="AW30" s="94" t="str">
        <f t="array" ref="AW30">IFERROR(INDEX(REPORT!$A$4:$BZ$99,MATCH($A30,REPORT!$A$4:$A$99,0),MATCH(AW$1,REPORT!$A$4:$BZ$4,0)),"")</f>
        <v>-</v>
      </c>
      <c r="AX30" s="94" t="str">
        <f t="array" ref="AX30">IFERROR(INDEX(REPORT!$A$4:$BZ$99,MATCH($A30,REPORT!$A$4:$A$99,0),MATCH(AX$1,REPORT!$A$4:$BZ$4,0)),"")</f>
        <v>-</v>
      </c>
      <c r="AY30" s="94" t="str">
        <f t="array" ref="AY30">IFERROR(INDEX(REPORT!$A$4:$BZ$99,MATCH($A30,REPORT!$A$4:$A$99,0),MATCH(AY$1,REPORT!$A$4:$BZ$4,0)),"")</f>
        <v>-</v>
      </c>
      <c r="AZ30" s="94" t="str">
        <f t="array" ref="AZ30">IFERROR(INDEX(REPORT!$A$4:$BZ$99,MATCH($A30,REPORT!$A$4:$A$99,0),MATCH(AZ$1,REPORT!$A$4:$BZ$4,0)),"")</f>
        <v>-</v>
      </c>
      <c r="BA30" s="94" t="str">
        <f t="array" ref="BA30">IFERROR(INDEX(REPORT!$A$4:$BZ$99,MATCH($A30,REPORT!$A$4:$A$99,0),MATCH(BA$1,REPORT!$A$4:$BZ$4,0)),"")</f>
        <v>-</v>
      </c>
      <c r="BB30" s="94" t="str">
        <f t="array" ref="BB30">IFERROR(INDEX(REPORT!$A$4:$BZ$99,MATCH($A30,REPORT!$A$4:$A$99,0),MATCH(BB$1,REPORT!$A$4:$BZ$4,0)),"")</f>
        <v>-</v>
      </c>
      <c r="BC30" s="94" t="str">
        <f t="array" ref="BC30">IFERROR(INDEX(REPORT!$A$4:$BZ$99,MATCH($A30,REPORT!$A$4:$A$99,0),MATCH(BC$1,REPORT!$A$4:$BZ$4,0)),"")</f>
        <v>-</v>
      </c>
      <c r="BD30" s="94" t="str">
        <f t="array" ref="BD30">IFERROR(INDEX(REPORT!$A$4:$BZ$99,MATCH($A30,REPORT!$A$4:$A$99,0),MATCH(BD$1,REPORT!$A$4:$BZ$4,0)),"")</f>
        <v>-</v>
      </c>
      <c r="BE30" s="94" t="str">
        <f t="array" ref="BE30">IFERROR(INDEX(REPORT!$A$4:$BZ$99,MATCH($A30,REPORT!$A$4:$A$99,0),MATCH(BE$1,REPORT!$A$4:$BZ$4,0)),"")</f>
        <v>-</v>
      </c>
      <c r="BF30" s="94" t="str">
        <f t="array" ref="BF30">IFERROR(INDEX(REPORT!$A$4:$BZ$99,MATCH($A30,REPORT!$A$4:$A$99,0),MATCH(BF$1,REPORT!$A$4:$BZ$4,0)),"")</f>
        <v>-</v>
      </c>
      <c r="BG30" s="94" t="str">
        <f t="array" ref="BG30">IFERROR(INDEX(REPORT!$A$4:$BZ$99,MATCH($A30,REPORT!$A$4:$A$99,0),MATCH(BG$1,REPORT!$A$4:$BZ$4,0)),"")</f>
        <v>-</v>
      </c>
      <c r="BH30" s="94" t="str">
        <f t="array" ref="BH30">IFERROR(INDEX(REPORT!$A$4:$BZ$99,MATCH($A30,REPORT!$A$4:$A$99,0),MATCH(BH$1,REPORT!$A$4:$BZ$4,0)),"")</f>
        <v>-</v>
      </c>
    </row>
    <row r="31" spans="1:60" ht="15.75" customHeight="1" x14ac:dyDescent="0.2">
      <c r="A31" s="94" t="str">
        <f>IF(LEN(REPORT!A34)&gt;2,REPORT!A34,"")</f>
        <v>OVERALL</v>
      </c>
      <c r="B31" s="94">
        <f t="array" ref="B31">IFERROR(INDEX(REPORT!$A$4:$BZ$99,MATCH($A31,REPORT!$A$4:$A$99,0),MATCH(B$1,REPORT!$A$4:$BZ$4,0)),"")</f>
        <v>0.75475765306122444</v>
      </c>
      <c r="C31" s="94">
        <f t="array" ref="C31">IFERROR(INDEX(REPORT!$A$4:$BZ$99,MATCH($A31,REPORT!$A$4:$A$99,0),MATCH(C$1,REPORT!$A$4:$BZ$4,0)),"")</f>
        <v>1</v>
      </c>
      <c r="D31" s="94">
        <f t="array" ref="D31">IFERROR(INDEX(REPORT!$A$4:$BZ$99,MATCH($A31,REPORT!$A$4:$A$99,0),MATCH(D$1,REPORT!$A$4:$BZ$4,0)),"")</f>
        <v>1</v>
      </c>
      <c r="E31" s="94">
        <f t="array" ref="E31">IFERROR(INDEX(REPORT!$A$4:$BZ$99,MATCH($A31,REPORT!$A$4:$A$99,0),MATCH(E$1,REPORT!$A$4:$BZ$4,0)),"")</f>
        <v>1</v>
      </c>
      <c r="F31" s="94">
        <f t="array" ref="F31">IFERROR(INDEX(REPORT!$A$4:$BZ$99,MATCH($A31,REPORT!$A$4:$A$99,0),MATCH(F$1,REPORT!$A$4:$BZ$4,0)),"")</f>
        <v>1</v>
      </c>
      <c r="G31" s="94">
        <f t="array" ref="G31">IFERROR(INDEX(REPORT!$A$4:$BZ$99,MATCH($A31,REPORT!$A$4:$A$99,0),MATCH(G$1,REPORT!$A$4:$BZ$4,0)),"")</f>
        <v>0.66921768707482987</v>
      </c>
      <c r="H31" s="94">
        <f t="array" ref="H31">IFERROR(INDEX(REPORT!$A$4:$BZ$99,MATCH($A31,REPORT!$A$4:$A$99,0),MATCH(H$1,REPORT!$A$4:$BZ$4,0)),"")</f>
        <v>0.14285714285714285</v>
      </c>
      <c r="I31" s="94">
        <f t="array" ref="I31">IFERROR(INDEX(REPORT!$A$4:$BZ$99,MATCH($A31,REPORT!$A$4:$A$99,0),MATCH(I$1,REPORT!$A$4:$BZ$4,0)),"")</f>
        <v>1</v>
      </c>
      <c r="J31" s="94">
        <f t="array" ref="J31">IFERROR(INDEX(REPORT!$A$4:$BZ$99,MATCH($A31,REPORT!$A$4:$A$99,0),MATCH(J$1,REPORT!$A$4:$BZ$4,0)),"")</f>
        <v>1</v>
      </c>
      <c r="K31" s="94">
        <f t="array" ref="K31">IFERROR(INDEX(REPORT!$A$4:$BZ$99,MATCH($A31,REPORT!$A$4:$A$99,0),MATCH(K$1,REPORT!$A$4:$BZ$4,0)),"")</f>
        <v>0.5714285714285714</v>
      </c>
      <c r="L31" s="94">
        <f t="array" ref="L31">IFERROR(INDEX(REPORT!$A$4:$BZ$99,MATCH($A31,REPORT!$A$4:$A$99,0),MATCH(L$1,REPORT!$A$4:$BZ$4,0)),"")</f>
        <v>0.875</v>
      </c>
      <c r="M31" s="94" t="str">
        <f t="array" ref="M31">IFERROR(INDEX(REPORT!$A$4:$BZ$99,MATCH($A31,REPORT!$A$4:$A$99,0),MATCH(M$1,REPORT!$A$4:$BZ$4,0)),"")</f>
        <v>-</v>
      </c>
      <c r="N31" s="94">
        <f t="array" ref="N31">IFERROR(INDEX(REPORT!$A$4:$BZ$99,MATCH($A31,REPORT!$A$4:$A$99,0),MATCH(N$1,REPORT!$A$4:$BZ$4,0)),"")</f>
        <v>0.7142857142857143</v>
      </c>
      <c r="O31" s="94">
        <f t="array" ref="O31">IFERROR(INDEX(REPORT!$A$4:$BZ$99,MATCH($A31,REPORT!$A$4:$A$99,0),MATCH(O$1,REPORT!$A$4:$BZ$4,0)),"")</f>
        <v>0.98809523809523803</v>
      </c>
      <c r="P31" s="94">
        <f t="array" ref="P31">IFERROR(INDEX(REPORT!$A$4:$BZ$99,MATCH($A31,REPORT!$A$4:$A$99,0),MATCH(P$1,REPORT!$A$4:$BZ$4,0)),"")</f>
        <v>1</v>
      </c>
      <c r="Q31" s="94">
        <f t="array" ref="Q31">IFERROR(INDEX(REPORT!$A$4:$BZ$99,MATCH($A31,REPORT!$A$4:$A$99,0),MATCH(Q$1,REPORT!$A$4:$BZ$4,0)),"")</f>
        <v>1</v>
      </c>
      <c r="R31" s="94">
        <f t="array" ref="R31">IFERROR(INDEX(REPORT!$A$4:$BZ$99,MATCH($A31,REPORT!$A$4:$A$99,0),MATCH(R$1,REPORT!$A$4:$BZ$4,0)),"")</f>
        <v>1</v>
      </c>
      <c r="S31" s="94">
        <f t="array" ref="S31">IFERROR(INDEX(REPORT!$A$4:$BZ$99,MATCH($A31,REPORT!$A$4:$A$99,0),MATCH(S$1,REPORT!$A$4:$BZ$4,0)),"")</f>
        <v>0.95238095238095233</v>
      </c>
      <c r="T31" s="94">
        <f t="array" ref="T31">IFERROR(INDEX(REPORT!$A$4:$BZ$99,MATCH($A31,REPORT!$A$4:$A$99,0),MATCH(T$1,REPORT!$A$4:$BZ$4,0)),"")</f>
        <v>0.94285714285714284</v>
      </c>
      <c r="U31" s="94">
        <f t="array" ref="U31">IFERROR(INDEX(REPORT!$A$4:$BZ$99,MATCH($A31,REPORT!$A$4:$A$99,0),MATCH(U$1,REPORT!$A$4:$BZ$4,0)),"")</f>
        <v>0.8571428571428571</v>
      </c>
      <c r="V31" s="94">
        <f t="array" ref="V31">IFERROR(INDEX(REPORT!$A$4:$BZ$99,MATCH($A31,REPORT!$A$4:$A$99,0),MATCH(V$1,REPORT!$A$4:$BZ$4,0)),"")</f>
        <v>0.8571428571428571</v>
      </c>
      <c r="W31" s="94">
        <f t="array" ref="W31">IFERROR(INDEX(REPORT!$A$4:$BZ$99,MATCH($A31,REPORT!$A$4:$A$99,0),MATCH(W$1,REPORT!$A$4:$BZ$4,0)),"")</f>
        <v>1</v>
      </c>
      <c r="X31" s="94">
        <f t="array" ref="X31">IFERROR(INDEX(REPORT!$A$4:$BZ$99,MATCH($A31,REPORT!$A$4:$A$99,0),MATCH(X$1,REPORT!$A$4:$BZ$4,0)),"")</f>
        <v>1</v>
      </c>
      <c r="Y31" s="94">
        <f t="array" ref="Y31">IFERROR(INDEX(REPORT!$A$4:$BZ$99,MATCH($A31,REPORT!$A$4:$A$99,0),MATCH(Y$1,REPORT!$A$4:$BZ$4,0)),"")</f>
        <v>1</v>
      </c>
      <c r="Z31" s="94">
        <f t="array" ref="Z31">IFERROR(INDEX(REPORT!$A$4:$BZ$99,MATCH($A31,REPORT!$A$4:$A$99,0),MATCH(Z$1,REPORT!$A$4:$BZ$4,0)),"")</f>
        <v>0.76488095238095244</v>
      </c>
      <c r="AA31" s="94">
        <f t="array" ref="AA31">IFERROR(INDEX(REPORT!$A$4:$BZ$99,MATCH($A31,REPORT!$A$4:$A$99,0),MATCH(AA$1,REPORT!$A$4:$BZ$4,0)),"")</f>
        <v>0.86904761904761896</v>
      </c>
      <c r="AB31" s="94">
        <f t="array" ref="AB31">IFERROR(INDEX(REPORT!$A$4:$BZ$99,MATCH($A31,REPORT!$A$4:$A$99,0),MATCH(AB$1,REPORT!$A$4:$BZ$4,0)),"")</f>
        <v>1</v>
      </c>
      <c r="AC31" s="94">
        <f t="array" ref="AC31">IFERROR(INDEX(REPORT!$A$4:$BZ$99,MATCH($A31,REPORT!$A$4:$A$99,0),MATCH(AC$1,REPORT!$A$4:$BZ$4,0)),"")</f>
        <v>0.80952380952380942</v>
      </c>
      <c r="AD31" s="94">
        <f t="array" ref="AD31">IFERROR(INDEX(REPORT!$A$4:$BZ$99,MATCH($A31,REPORT!$A$4:$A$99,0),MATCH(AD$1,REPORT!$A$4:$BZ$4,0)),"")</f>
        <v>0.22619047619047619</v>
      </c>
      <c r="AE31" s="94">
        <f t="array" ref="AE31">IFERROR(INDEX(REPORT!$A$4:$BZ$99,MATCH($A31,REPORT!$A$4:$A$99,0),MATCH(AE$1,REPORT!$A$4:$BZ$4,0)),"")</f>
        <v>0.6071428571428571</v>
      </c>
      <c r="AF31" s="94">
        <f t="array" ref="AF31">IFERROR(INDEX(REPORT!$A$4:$BZ$99,MATCH($A31,REPORT!$A$4:$A$99,0),MATCH(AF$1,REPORT!$A$4:$BZ$4,0)),"")</f>
        <v>0.7142857142857143</v>
      </c>
      <c r="AG31" s="94">
        <f t="array" ref="AG31">IFERROR(INDEX(REPORT!$A$4:$BZ$99,MATCH($A31,REPORT!$A$4:$A$99,0),MATCH(AG$1,REPORT!$A$4:$BZ$4,0)),"")</f>
        <v>0.9285714285714286</v>
      </c>
      <c r="AH31" s="94">
        <f t="array" ref="AH31">IFERROR(INDEX(REPORT!$A$4:$BZ$99,MATCH($A31,REPORT!$A$4:$A$99,0),MATCH(AH$1,REPORT!$A$4:$BZ$4,0)),"")</f>
        <v>0.9642857142857143</v>
      </c>
      <c r="AI31" s="94">
        <f t="array" ref="AI31">IFERROR(INDEX(REPORT!$A$4:$BZ$99,MATCH($A31,REPORT!$A$4:$A$99,0),MATCH(AI$1,REPORT!$A$4:$BZ$4,0)),"")</f>
        <v>0.10714285714285714</v>
      </c>
      <c r="AJ31" s="94">
        <f t="array" ref="AJ31">IFERROR(INDEX(REPORT!$A$4:$BZ$99,MATCH($A31,REPORT!$A$4:$A$99,0),MATCH(AJ$1,REPORT!$A$4:$BZ$4,0)),"")</f>
        <v>0</v>
      </c>
      <c r="AK31" s="94">
        <f t="array" ref="AK31">IFERROR(INDEX(REPORT!$A$4:$BZ$99,MATCH($A31,REPORT!$A$4:$A$99,0),MATCH(AK$1,REPORT!$A$4:$BZ$4,0)),"")</f>
        <v>0</v>
      </c>
      <c r="AL31" s="94">
        <f t="array" ref="AL31">IFERROR(INDEX(REPORT!$A$4:$BZ$99,MATCH($A31,REPORT!$A$4:$A$99,0),MATCH(AL$1,REPORT!$A$4:$BZ$4,0)),"")</f>
        <v>0</v>
      </c>
      <c r="AM31" s="94">
        <f t="array" ref="AM31">IFERROR(INDEX(REPORT!$A$4:$BZ$99,MATCH($A31,REPORT!$A$4:$A$99,0),MATCH(AM$1,REPORT!$A$4:$BZ$4,0)),"")</f>
        <v>0</v>
      </c>
      <c r="AN31" s="94">
        <f t="array" ref="AN31">IFERROR(INDEX(REPORT!$A$4:$BZ$99,MATCH($A31,REPORT!$A$4:$A$99,0),MATCH(AN$1,REPORT!$A$4:$BZ$4,0)),"")</f>
        <v>0</v>
      </c>
      <c r="AO31" s="94">
        <f t="array" ref="AO31">IFERROR(INDEX(REPORT!$A$4:$BZ$99,MATCH($A31,REPORT!$A$4:$A$99,0),MATCH(AO$1,REPORT!$A$4:$BZ$4,0)),"")</f>
        <v>0</v>
      </c>
      <c r="AP31" s="94">
        <f t="array" ref="AP31">IFERROR(INDEX(REPORT!$A$4:$BZ$99,MATCH($A31,REPORT!$A$4:$A$99,0),MATCH(AP$1,REPORT!$A$4:$BZ$4,0)),"")</f>
        <v>0</v>
      </c>
      <c r="AQ31" s="94">
        <f t="array" ref="AQ31">IFERROR(INDEX(REPORT!$A$4:$BZ$99,MATCH($A31,REPORT!$A$4:$A$99,0),MATCH(AQ$1,REPORT!$A$4:$BZ$4,0)),"")</f>
        <v>0.10714285714285714</v>
      </c>
      <c r="AR31" s="94">
        <f t="array" ref="AR31">IFERROR(INDEX(REPORT!$A$4:$BZ$99,MATCH($A31,REPORT!$A$4:$A$99,0),MATCH(AR$1,REPORT!$A$4:$BZ$4,0)),"")</f>
        <v>4.7619047619047616E-2</v>
      </c>
      <c r="AS31" s="94">
        <f t="array" ref="AS31">IFERROR(INDEX(REPORT!$A$4:$BZ$99,MATCH($A31,REPORT!$A$4:$A$99,0),MATCH(AS$1,REPORT!$A$4:$BZ$4,0)),"")</f>
        <v>0.84523809523809512</v>
      </c>
      <c r="AT31" s="94">
        <f t="array" ref="AT31">IFERROR(INDEX(REPORT!$A$4:$BZ$99,MATCH($A31,REPORT!$A$4:$A$99,0),MATCH(AT$1,REPORT!$A$4:$BZ$4,0)),"")</f>
        <v>0.8571428571428571</v>
      </c>
      <c r="AU31" s="94">
        <f t="array" ref="AU31">IFERROR(INDEX(REPORT!$A$4:$BZ$99,MATCH($A31,REPORT!$A$4:$A$99,0),MATCH(AU$1,REPORT!$A$4:$BZ$4,0)),"")</f>
        <v>0</v>
      </c>
      <c r="AV31" s="94">
        <f t="array" ref="AV31">IFERROR(INDEX(REPORT!$A$4:$BZ$99,MATCH($A31,REPORT!$A$4:$A$99,0),MATCH(AV$1,REPORT!$A$4:$BZ$4,0)),"")</f>
        <v>0</v>
      </c>
      <c r="AW31" s="94">
        <f t="array" ref="AW31">IFERROR(INDEX(REPORT!$A$4:$BZ$99,MATCH($A31,REPORT!$A$4:$A$99,0),MATCH(AW$1,REPORT!$A$4:$BZ$4,0)),"")</f>
        <v>1.2857142857142858</v>
      </c>
      <c r="AX31" s="94">
        <f t="array" ref="AX31">IFERROR(INDEX(REPORT!$A$4:$BZ$99,MATCH($A31,REPORT!$A$4:$A$99,0),MATCH(AX$1,REPORT!$A$4:$BZ$4,0)),"")</f>
        <v>0</v>
      </c>
      <c r="AY31" s="94">
        <f t="array" ref="AY31">IFERROR(INDEX(REPORT!$A$4:$BZ$99,MATCH($A31,REPORT!$A$4:$A$99,0),MATCH(AY$1,REPORT!$A$4:$BZ$4,0)),"")</f>
        <v>0.33333333333333331</v>
      </c>
      <c r="AZ31" s="94">
        <f t="array" ref="AZ31">IFERROR(INDEX(REPORT!$A$4:$BZ$99,MATCH($A31,REPORT!$A$4:$A$99,0),MATCH(AZ$1,REPORT!$A$4:$BZ$4,0)),"")</f>
        <v>0</v>
      </c>
      <c r="BA31" s="94">
        <f t="array" ref="BA31">IFERROR(INDEX(REPORT!$A$4:$BZ$99,MATCH($A31,REPORT!$A$4:$A$99,0),MATCH(BA$1,REPORT!$A$4:$BZ$4,0)),"")</f>
        <v>1.7195767195767194E-4</v>
      </c>
      <c r="BB31" s="94">
        <f t="array" ref="BB31">IFERROR(INDEX(REPORT!$A$4:$BZ$99,MATCH($A31,REPORT!$A$4:$A$99,0),MATCH(BB$1,REPORT!$A$4:$BZ$4,0)),"")</f>
        <v>0</v>
      </c>
      <c r="BC31" s="94">
        <f t="array" ref="BC31">IFERROR(INDEX(REPORT!$A$4:$BZ$99,MATCH($A31,REPORT!$A$4:$A$99,0),MATCH(BC$1,REPORT!$A$4:$BZ$4,0)),"")</f>
        <v>1.2345679012345677E-4</v>
      </c>
      <c r="BD31" s="94">
        <f t="array" ref="BD31">IFERROR(INDEX(REPORT!$A$4:$BZ$99,MATCH($A31,REPORT!$A$4:$A$99,0),MATCH(BD$1,REPORT!$A$4:$BZ$4,0)),"")</f>
        <v>2.9541446208112876E-4</v>
      </c>
      <c r="BE31" s="94">
        <f t="array" ref="BE31">IFERROR(INDEX(REPORT!$A$4:$BZ$99,MATCH($A31,REPORT!$A$4:$A$99,0),MATCH(BE$1,REPORT!$A$4:$BZ$4,0)),"")</f>
        <v>1.9882605820105816E-4</v>
      </c>
      <c r="BF31" s="94">
        <f t="array" ref="BF31">IFERROR(INDEX(REPORT!$A$4:$BZ$99,MATCH($A31,REPORT!$A$4:$A$99,0),MATCH(BF$1,REPORT!$A$4:$BZ$4,0)),"")</f>
        <v>4.9424052028218697E-4</v>
      </c>
      <c r="BG31" s="94">
        <f t="array" ref="BG31">IFERROR(INDEX(REPORT!$A$4:$BZ$99,MATCH($A31,REPORT!$A$4:$A$99,0),MATCH(BG$1,REPORT!$A$4:$BZ$4,0)),"")</f>
        <v>1.0798335537918872E-3</v>
      </c>
      <c r="BH31" s="94">
        <f t="array" ref="BH31">IFERROR(INDEX(REPORT!$A$4:$BZ$99,MATCH($A31,REPORT!$A$4:$A$99,0),MATCH(BH$1,REPORT!$A$4:$BZ$4,0)),"")</f>
        <v>1.5740740740740739E-3</v>
      </c>
    </row>
    <row r="32" spans="1:60" ht="15.75" customHeight="1" x14ac:dyDescent="0.2">
      <c r="A32" s="94" t="str">
        <f>IF(LEN(REPORT!A35)&gt;2,REPORT!A35,"")</f>
        <v/>
      </c>
      <c r="B32" s="94" t="str">
        <f t="array" ref="B32">IFERROR(INDEX(REPORT!$A$4:$BZ$99,MATCH($A32,REPORT!$A$4:$A$99,0),MATCH(B$1,REPORT!$A$4:$BZ$4,0)),"")</f>
        <v/>
      </c>
      <c r="C32" s="94" t="str">
        <f t="array" ref="C32">IFERROR(INDEX(REPORT!$A$4:$BZ$99,MATCH($A32,REPORT!$A$4:$A$99,0),MATCH(C$1,REPORT!$A$4:$BZ$4,0)),"")</f>
        <v/>
      </c>
      <c r="D32" s="94" t="str">
        <f t="array" ref="D32">IFERROR(INDEX(REPORT!$A$4:$BZ$99,MATCH($A32,REPORT!$A$4:$A$99,0),MATCH(D$1,REPORT!$A$4:$BZ$4,0)),"")</f>
        <v/>
      </c>
      <c r="E32" s="94" t="str">
        <f t="array" ref="E32">IFERROR(INDEX(REPORT!$A$4:$BZ$99,MATCH($A32,REPORT!$A$4:$A$99,0),MATCH(E$1,REPORT!$A$4:$BZ$4,0)),"")</f>
        <v/>
      </c>
      <c r="F32" s="94" t="str">
        <f t="array" ref="F32">IFERROR(INDEX(REPORT!$A$4:$BZ$99,MATCH($A32,REPORT!$A$4:$A$99,0),MATCH(F$1,REPORT!$A$4:$BZ$4,0)),"")</f>
        <v/>
      </c>
      <c r="G32" s="94" t="str">
        <f t="array" ref="G32">IFERROR(INDEX(REPORT!$A$4:$BZ$99,MATCH($A32,REPORT!$A$4:$A$99,0),MATCH(G$1,REPORT!$A$4:$BZ$4,0)),"")</f>
        <v/>
      </c>
      <c r="H32" s="94" t="str">
        <f t="array" ref="H32">IFERROR(INDEX(REPORT!$A$4:$BZ$99,MATCH($A32,REPORT!$A$4:$A$99,0),MATCH(H$1,REPORT!$A$4:$BZ$4,0)),"")</f>
        <v/>
      </c>
      <c r="I32" s="94" t="str">
        <f t="array" ref="I32">IFERROR(INDEX(REPORT!$A$4:$BZ$99,MATCH($A32,REPORT!$A$4:$A$99,0),MATCH(I$1,REPORT!$A$4:$BZ$4,0)),"")</f>
        <v/>
      </c>
      <c r="J32" s="94" t="str">
        <f t="array" ref="J32">IFERROR(INDEX(REPORT!$A$4:$BZ$99,MATCH($A32,REPORT!$A$4:$A$99,0),MATCH(J$1,REPORT!$A$4:$BZ$4,0)),"")</f>
        <v/>
      </c>
      <c r="K32" s="94" t="str">
        <f t="array" ref="K32">IFERROR(INDEX(REPORT!$A$4:$BZ$99,MATCH($A32,REPORT!$A$4:$A$99,0),MATCH(K$1,REPORT!$A$4:$BZ$4,0)),"")</f>
        <v/>
      </c>
      <c r="L32" s="94" t="str">
        <f t="array" ref="L32">IFERROR(INDEX(REPORT!$A$4:$BZ$99,MATCH($A32,REPORT!$A$4:$A$99,0),MATCH(L$1,REPORT!$A$4:$BZ$4,0)),"")</f>
        <v/>
      </c>
      <c r="M32" s="94" t="str">
        <f t="array" ref="M32">IFERROR(INDEX(REPORT!$A$4:$BZ$99,MATCH($A32,REPORT!$A$4:$A$99,0),MATCH(M$1,REPORT!$A$4:$BZ$4,0)),"")</f>
        <v/>
      </c>
      <c r="N32" s="94" t="str">
        <f t="array" ref="N32">IFERROR(INDEX(REPORT!$A$4:$BZ$99,MATCH($A32,REPORT!$A$4:$A$99,0),MATCH(N$1,REPORT!$A$4:$BZ$4,0)),"")</f>
        <v/>
      </c>
      <c r="O32" s="94" t="str">
        <f t="array" ref="O32">IFERROR(INDEX(REPORT!$A$4:$BZ$99,MATCH($A32,REPORT!$A$4:$A$99,0),MATCH(O$1,REPORT!$A$4:$BZ$4,0)),"")</f>
        <v/>
      </c>
      <c r="P32" s="94" t="str">
        <f t="array" ref="P32">IFERROR(INDEX(REPORT!$A$4:$BZ$99,MATCH($A32,REPORT!$A$4:$A$99,0),MATCH(P$1,REPORT!$A$4:$BZ$4,0)),"")</f>
        <v/>
      </c>
      <c r="Q32" s="94" t="str">
        <f t="array" ref="Q32">IFERROR(INDEX(REPORT!$A$4:$BZ$99,MATCH($A32,REPORT!$A$4:$A$99,0),MATCH(Q$1,REPORT!$A$4:$BZ$4,0)),"")</f>
        <v/>
      </c>
      <c r="R32" s="94" t="str">
        <f t="array" ref="R32">IFERROR(INDEX(REPORT!$A$4:$BZ$99,MATCH($A32,REPORT!$A$4:$A$99,0),MATCH(R$1,REPORT!$A$4:$BZ$4,0)),"")</f>
        <v/>
      </c>
      <c r="S32" s="94" t="str">
        <f t="array" ref="S32">IFERROR(INDEX(REPORT!$A$4:$BZ$99,MATCH($A32,REPORT!$A$4:$A$99,0),MATCH(S$1,REPORT!$A$4:$BZ$4,0)),"")</f>
        <v/>
      </c>
      <c r="T32" s="94" t="str">
        <f t="array" ref="T32">IFERROR(INDEX(REPORT!$A$4:$BZ$99,MATCH($A32,REPORT!$A$4:$A$99,0),MATCH(T$1,REPORT!$A$4:$BZ$4,0)),"")</f>
        <v/>
      </c>
      <c r="U32" s="94" t="str">
        <f t="array" ref="U32">IFERROR(INDEX(REPORT!$A$4:$BZ$99,MATCH($A32,REPORT!$A$4:$A$99,0),MATCH(U$1,REPORT!$A$4:$BZ$4,0)),"")</f>
        <v/>
      </c>
      <c r="V32" s="94" t="str">
        <f t="array" ref="V32">IFERROR(INDEX(REPORT!$A$4:$BZ$99,MATCH($A32,REPORT!$A$4:$A$99,0),MATCH(V$1,REPORT!$A$4:$BZ$4,0)),"")</f>
        <v/>
      </c>
      <c r="W32" s="94" t="str">
        <f t="array" ref="W32">IFERROR(INDEX(REPORT!$A$4:$BZ$99,MATCH($A32,REPORT!$A$4:$A$99,0),MATCH(W$1,REPORT!$A$4:$BZ$4,0)),"")</f>
        <v/>
      </c>
      <c r="X32" s="94" t="str">
        <f t="array" ref="X32">IFERROR(INDEX(REPORT!$A$4:$BZ$99,MATCH($A32,REPORT!$A$4:$A$99,0),MATCH(X$1,REPORT!$A$4:$BZ$4,0)),"")</f>
        <v/>
      </c>
      <c r="Y32" s="94" t="str">
        <f t="array" ref="Y32">IFERROR(INDEX(REPORT!$A$4:$BZ$99,MATCH($A32,REPORT!$A$4:$A$99,0),MATCH(Y$1,REPORT!$A$4:$BZ$4,0)),"")</f>
        <v/>
      </c>
      <c r="Z32" s="94" t="str">
        <f t="array" ref="Z32">IFERROR(INDEX(REPORT!$A$4:$BZ$99,MATCH($A32,REPORT!$A$4:$A$99,0),MATCH(Z$1,REPORT!$A$4:$BZ$4,0)),"")</f>
        <v/>
      </c>
      <c r="AA32" s="94" t="str">
        <f t="array" ref="AA32">IFERROR(INDEX(REPORT!$A$4:$BZ$99,MATCH($A32,REPORT!$A$4:$A$99,0),MATCH(AA$1,REPORT!$A$4:$BZ$4,0)),"")</f>
        <v/>
      </c>
      <c r="AB32" s="94" t="str">
        <f t="array" ref="AB32">IFERROR(INDEX(REPORT!$A$4:$BZ$99,MATCH($A32,REPORT!$A$4:$A$99,0),MATCH(AB$1,REPORT!$A$4:$BZ$4,0)),"")</f>
        <v/>
      </c>
      <c r="AC32" s="94" t="str">
        <f t="array" ref="AC32">IFERROR(INDEX(REPORT!$A$4:$BZ$99,MATCH($A32,REPORT!$A$4:$A$99,0),MATCH(AC$1,REPORT!$A$4:$BZ$4,0)),"")</f>
        <v/>
      </c>
      <c r="AD32" s="94" t="str">
        <f t="array" ref="AD32">IFERROR(INDEX(REPORT!$A$4:$BZ$99,MATCH($A32,REPORT!$A$4:$A$99,0),MATCH(AD$1,REPORT!$A$4:$BZ$4,0)),"")</f>
        <v/>
      </c>
      <c r="AE32" s="94" t="str">
        <f t="array" ref="AE32">IFERROR(INDEX(REPORT!$A$4:$BZ$99,MATCH($A32,REPORT!$A$4:$A$99,0),MATCH(AE$1,REPORT!$A$4:$BZ$4,0)),"")</f>
        <v/>
      </c>
      <c r="AF32" s="94" t="str">
        <f t="array" ref="AF32">IFERROR(INDEX(REPORT!$A$4:$BZ$99,MATCH($A32,REPORT!$A$4:$A$99,0),MATCH(AF$1,REPORT!$A$4:$BZ$4,0)),"")</f>
        <v/>
      </c>
      <c r="AG32" s="94" t="str">
        <f t="array" ref="AG32">IFERROR(INDEX(REPORT!$A$4:$BZ$99,MATCH($A32,REPORT!$A$4:$A$99,0),MATCH(AG$1,REPORT!$A$4:$BZ$4,0)),"")</f>
        <v/>
      </c>
      <c r="AH32" s="94" t="str">
        <f t="array" ref="AH32">IFERROR(INDEX(REPORT!$A$4:$BZ$99,MATCH($A32,REPORT!$A$4:$A$99,0),MATCH(AH$1,REPORT!$A$4:$BZ$4,0)),"")</f>
        <v/>
      </c>
      <c r="AI32" s="94" t="str">
        <f t="array" ref="AI32">IFERROR(INDEX(REPORT!$A$4:$BZ$99,MATCH($A32,REPORT!$A$4:$A$99,0),MATCH(AI$1,REPORT!$A$4:$BZ$4,0)),"")</f>
        <v/>
      </c>
      <c r="AJ32" s="94" t="str">
        <f t="array" ref="AJ32">IFERROR(INDEX(REPORT!$A$4:$BZ$99,MATCH($A32,REPORT!$A$4:$A$99,0),MATCH(AJ$1,REPORT!$A$4:$BZ$4,0)),"")</f>
        <v/>
      </c>
      <c r="AK32" s="94" t="str">
        <f t="array" ref="AK32">IFERROR(INDEX(REPORT!$A$4:$BZ$99,MATCH($A32,REPORT!$A$4:$A$99,0),MATCH(AK$1,REPORT!$A$4:$BZ$4,0)),"")</f>
        <v/>
      </c>
      <c r="AL32" s="94" t="str">
        <f t="array" ref="AL32">IFERROR(INDEX(REPORT!$A$4:$BZ$99,MATCH($A32,REPORT!$A$4:$A$99,0),MATCH(AL$1,REPORT!$A$4:$BZ$4,0)),"")</f>
        <v/>
      </c>
      <c r="AM32" s="94" t="str">
        <f t="array" ref="AM32">IFERROR(INDEX(REPORT!$A$4:$BZ$99,MATCH($A32,REPORT!$A$4:$A$99,0),MATCH(AM$1,REPORT!$A$4:$BZ$4,0)),"")</f>
        <v/>
      </c>
      <c r="AN32" s="94" t="str">
        <f t="array" ref="AN32">IFERROR(INDEX(REPORT!$A$4:$BZ$99,MATCH($A32,REPORT!$A$4:$A$99,0),MATCH(AN$1,REPORT!$A$4:$BZ$4,0)),"")</f>
        <v/>
      </c>
      <c r="AO32" s="94" t="str">
        <f t="array" ref="AO32">IFERROR(INDEX(REPORT!$A$4:$BZ$99,MATCH($A32,REPORT!$A$4:$A$99,0),MATCH(AO$1,REPORT!$A$4:$BZ$4,0)),"")</f>
        <v/>
      </c>
      <c r="AP32" s="94" t="str">
        <f t="array" ref="AP32">IFERROR(INDEX(REPORT!$A$4:$BZ$99,MATCH($A32,REPORT!$A$4:$A$99,0),MATCH(AP$1,REPORT!$A$4:$BZ$4,0)),"")</f>
        <v/>
      </c>
      <c r="AQ32" s="94" t="str">
        <f t="array" ref="AQ32">IFERROR(INDEX(REPORT!$A$4:$BZ$99,MATCH($A32,REPORT!$A$4:$A$99,0),MATCH(AQ$1,REPORT!$A$4:$BZ$4,0)),"")</f>
        <v/>
      </c>
      <c r="AR32" s="94" t="str">
        <f t="array" ref="AR32">IFERROR(INDEX(REPORT!$A$4:$BZ$99,MATCH($A32,REPORT!$A$4:$A$99,0),MATCH(AR$1,REPORT!$A$4:$BZ$4,0)),"")</f>
        <v/>
      </c>
      <c r="AS32" s="94" t="str">
        <f t="array" ref="AS32">IFERROR(INDEX(REPORT!$A$4:$BZ$99,MATCH($A32,REPORT!$A$4:$A$99,0),MATCH(AS$1,REPORT!$A$4:$BZ$4,0)),"")</f>
        <v/>
      </c>
      <c r="AT32" s="94" t="str">
        <f t="array" ref="AT32">IFERROR(INDEX(REPORT!$A$4:$BZ$99,MATCH($A32,REPORT!$A$4:$A$99,0),MATCH(AT$1,REPORT!$A$4:$BZ$4,0)),"")</f>
        <v/>
      </c>
      <c r="AU32" s="94" t="str">
        <f t="array" ref="AU32">IFERROR(INDEX(REPORT!$A$4:$BZ$99,MATCH($A32,REPORT!$A$4:$A$99,0),MATCH(AU$1,REPORT!$A$4:$BZ$4,0)),"")</f>
        <v/>
      </c>
      <c r="AV32" s="94" t="str">
        <f t="array" ref="AV32">IFERROR(INDEX(REPORT!$A$4:$BZ$99,MATCH($A32,REPORT!$A$4:$A$99,0),MATCH(AV$1,REPORT!$A$4:$BZ$4,0)),"")</f>
        <v/>
      </c>
      <c r="AW32" s="94" t="str">
        <f t="array" ref="AW32">IFERROR(INDEX(REPORT!$A$4:$BZ$99,MATCH($A32,REPORT!$A$4:$A$99,0),MATCH(AW$1,REPORT!$A$4:$BZ$4,0)),"")</f>
        <v/>
      </c>
      <c r="AX32" s="94" t="str">
        <f t="array" ref="AX32">IFERROR(INDEX(REPORT!$A$4:$BZ$99,MATCH($A32,REPORT!$A$4:$A$99,0),MATCH(AX$1,REPORT!$A$4:$BZ$4,0)),"")</f>
        <v/>
      </c>
      <c r="AY32" s="94" t="str">
        <f t="array" ref="AY32">IFERROR(INDEX(REPORT!$A$4:$BZ$99,MATCH($A32,REPORT!$A$4:$A$99,0),MATCH(AY$1,REPORT!$A$4:$BZ$4,0)),"")</f>
        <v/>
      </c>
      <c r="AZ32" s="94" t="str">
        <f t="array" ref="AZ32">IFERROR(INDEX(REPORT!$A$4:$BZ$99,MATCH($A32,REPORT!$A$4:$A$99,0),MATCH(AZ$1,REPORT!$A$4:$BZ$4,0)),"")</f>
        <v/>
      </c>
      <c r="BA32" s="94" t="str">
        <f t="array" ref="BA32">IFERROR(INDEX(REPORT!$A$4:$BZ$99,MATCH($A32,REPORT!$A$4:$A$99,0),MATCH(BA$1,REPORT!$A$4:$BZ$4,0)),"")</f>
        <v/>
      </c>
      <c r="BB32" s="94" t="str">
        <f t="array" ref="BB32">IFERROR(INDEX(REPORT!$A$4:$BZ$99,MATCH($A32,REPORT!$A$4:$A$99,0),MATCH(BB$1,REPORT!$A$4:$BZ$4,0)),"")</f>
        <v/>
      </c>
      <c r="BC32" s="94" t="str">
        <f t="array" ref="BC32">IFERROR(INDEX(REPORT!$A$4:$BZ$99,MATCH($A32,REPORT!$A$4:$A$99,0),MATCH(BC$1,REPORT!$A$4:$BZ$4,0)),"")</f>
        <v/>
      </c>
      <c r="BD32" s="94" t="str">
        <f t="array" ref="BD32">IFERROR(INDEX(REPORT!$A$4:$BZ$99,MATCH($A32,REPORT!$A$4:$A$99,0),MATCH(BD$1,REPORT!$A$4:$BZ$4,0)),"")</f>
        <v/>
      </c>
      <c r="BE32" s="94" t="str">
        <f t="array" ref="BE32">IFERROR(INDEX(REPORT!$A$4:$BZ$99,MATCH($A32,REPORT!$A$4:$A$99,0),MATCH(BE$1,REPORT!$A$4:$BZ$4,0)),"")</f>
        <v/>
      </c>
      <c r="BF32" s="94" t="str">
        <f t="array" ref="BF32">IFERROR(INDEX(REPORT!$A$4:$BZ$99,MATCH($A32,REPORT!$A$4:$A$99,0),MATCH(BF$1,REPORT!$A$4:$BZ$4,0)),"")</f>
        <v/>
      </c>
      <c r="BG32" s="94" t="str">
        <f t="array" ref="BG32">IFERROR(INDEX(REPORT!$A$4:$BZ$99,MATCH($A32,REPORT!$A$4:$A$99,0),MATCH(BG$1,REPORT!$A$4:$BZ$4,0)),"")</f>
        <v/>
      </c>
      <c r="BH32" s="94" t="str">
        <f t="array" ref="BH32">IFERROR(INDEX(REPORT!$A$4:$BZ$99,MATCH($A32,REPORT!$A$4:$A$99,0),MATCH(BH$1,REPORT!$A$4:$BZ$4,0)),"")</f>
        <v/>
      </c>
    </row>
    <row r="33" spans="1:60" ht="15.75" customHeight="1" x14ac:dyDescent="0.2">
      <c r="A33" s="94" t="str">
        <f>IF(LEN(REPORT!A36)&gt;2,REPORT!A36,"")</f>
        <v/>
      </c>
      <c r="B33" s="94" t="str">
        <f t="array" ref="B33">IFERROR(INDEX(REPORT!$A$4:$BZ$99,MATCH($A33,REPORT!$A$4:$A$99,0),MATCH(B$1,REPORT!$A$4:$BZ$4,0)),"")</f>
        <v/>
      </c>
      <c r="C33" s="94" t="str">
        <f t="array" ref="C33">IFERROR(INDEX(REPORT!$A$4:$BZ$99,MATCH($A33,REPORT!$A$4:$A$99,0),MATCH(C$1,REPORT!$A$4:$BZ$4,0)),"")</f>
        <v/>
      </c>
      <c r="D33" s="94" t="str">
        <f t="array" ref="D33">IFERROR(INDEX(REPORT!$A$4:$BZ$99,MATCH($A33,REPORT!$A$4:$A$99,0),MATCH(D$1,REPORT!$A$4:$BZ$4,0)),"")</f>
        <v/>
      </c>
      <c r="E33" s="94" t="str">
        <f t="array" ref="E33">IFERROR(INDEX(REPORT!$A$4:$BZ$99,MATCH($A33,REPORT!$A$4:$A$99,0),MATCH(E$1,REPORT!$A$4:$BZ$4,0)),"")</f>
        <v/>
      </c>
      <c r="F33" s="94" t="str">
        <f t="array" ref="F33">IFERROR(INDEX(REPORT!$A$4:$BZ$99,MATCH($A33,REPORT!$A$4:$A$99,0),MATCH(F$1,REPORT!$A$4:$BZ$4,0)),"")</f>
        <v/>
      </c>
      <c r="G33" s="94" t="str">
        <f t="array" ref="G33">IFERROR(INDEX(REPORT!$A$4:$BZ$99,MATCH($A33,REPORT!$A$4:$A$99,0),MATCH(G$1,REPORT!$A$4:$BZ$4,0)),"")</f>
        <v/>
      </c>
      <c r="H33" s="94" t="str">
        <f t="array" ref="H33">IFERROR(INDEX(REPORT!$A$4:$BZ$99,MATCH($A33,REPORT!$A$4:$A$99,0),MATCH(H$1,REPORT!$A$4:$BZ$4,0)),"")</f>
        <v/>
      </c>
      <c r="I33" s="94" t="str">
        <f t="array" ref="I33">IFERROR(INDEX(REPORT!$A$4:$BZ$99,MATCH($A33,REPORT!$A$4:$A$99,0),MATCH(I$1,REPORT!$A$4:$BZ$4,0)),"")</f>
        <v/>
      </c>
      <c r="J33" s="94" t="str">
        <f t="array" ref="J33">IFERROR(INDEX(REPORT!$A$4:$BZ$99,MATCH($A33,REPORT!$A$4:$A$99,0),MATCH(J$1,REPORT!$A$4:$BZ$4,0)),"")</f>
        <v/>
      </c>
      <c r="K33" s="94" t="str">
        <f t="array" ref="K33">IFERROR(INDEX(REPORT!$A$4:$BZ$99,MATCH($A33,REPORT!$A$4:$A$99,0),MATCH(K$1,REPORT!$A$4:$BZ$4,0)),"")</f>
        <v/>
      </c>
      <c r="L33" s="94" t="str">
        <f t="array" ref="L33">IFERROR(INDEX(REPORT!$A$4:$BZ$99,MATCH($A33,REPORT!$A$4:$A$99,0),MATCH(L$1,REPORT!$A$4:$BZ$4,0)),"")</f>
        <v/>
      </c>
      <c r="M33" s="94" t="str">
        <f t="array" ref="M33">IFERROR(INDEX(REPORT!$A$4:$BZ$99,MATCH($A33,REPORT!$A$4:$A$99,0),MATCH(M$1,REPORT!$A$4:$BZ$4,0)),"")</f>
        <v/>
      </c>
      <c r="N33" s="94" t="str">
        <f t="array" ref="N33">IFERROR(INDEX(REPORT!$A$4:$BZ$99,MATCH($A33,REPORT!$A$4:$A$99,0),MATCH(N$1,REPORT!$A$4:$BZ$4,0)),"")</f>
        <v/>
      </c>
      <c r="O33" s="94" t="str">
        <f t="array" ref="O33">IFERROR(INDEX(REPORT!$A$4:$BZ$99,MATCH($A33,REPORT!$A$4:$A$99,0),MATCH(O$1,REPORT!$A$4:$BZ$4,0)),"")</f>
        <v/>
      </c>
      <c r="P33" s="94" t="str">
        <f t="array" ref="P33">IFERROR(INDEX(REPORT!$A$4:$BZ$99,MATCH($A33,REPORT!$A$4:$A$99,0),MATCH(P$1,REPORT!$A$4:$BZ$4,0)),"")</f>
        <v/>
      </c>
      <c r="Q33" s="94" t="str">
        <f t="array" ref="Q33">IFERROR(INDEX(REPORT!$A$4:$BZ$99,MATCH($A33,REPORT!$A$4:$A$99,0),MATCH(Q$1,REPORT!$A$4:$BZ$4,0)),"")</f>
        <v/>
      </c>
      <c r="R33" s="94" t="str">
        <f t="array" ref="R33">IFERROR(INDEX(REPORT!$A$4:$BZ$99,MATCH($A33,REPORT!$A$4:$A$99,0),MATCH(R$1,REPORT!$A$4:$BZ$4,0)),"")</f>
        <v/>
      </c>
      <c r="S33" s="94" t="str">
        <f t="array" ref="S33">IFERROR(INDEX(REPORT!$A$4:$BZ$99,MATCH($A33,REPORT!$A$4:$A$99,0),MATCH(S$1,REPORT!$A$4:$BZ$4,0)),"")</f>
        <v/>
      </c>
      <c r="T33" s="94" t="str">
        <f t="array" ref="T33">IFERROR(INDEX(REPORT!$A$4:$BZ$99,MATCH($A33,REPORT!$A$4:$A$99,0),MATCH(T$1,REPORT!$A$4:$BZ$4,0)),"")</f>
        <v/>
      </c>
      <c r="U33" s="94" t="str">
        <f t="array" ref="U33">IFERROR(INDEX(REPORT!$A$4:$BZ$99,MATCH($A33,REPORT!$A$4:$A$99,0),MATCH(U$1,REPORT!$A$4:$BZ$4,0)),"")</f>
        <v/>
      </c>
      <c r="V33" s="94" t="str">
        <f t="array" ref="V33">IFERROR(INDEX(REPORT!$A$4:$BZ$99,MATCH($A33,REPORT!$A$4:$A$99,0),MATCH(V$1,REPORT!$A$4:$BZ$4,0)),"")</f>
        <v/>
      </c>
      <c r="W33" s="94" t="str">
        <f t="array" ref="W33">IFERROR(INDEX(REPORT!$A$4:$BZ$99,MATCH($A33,REPORT!$A$4:$A$99,0),MATCH(W$1,REPORT!$A$4:$BZ$4,0)),"")</f>
        <v/>
      </c>
      <c r="X33" s="94" t="str">
        <f t="array" ref="X33">IFERROR(INDEX(REPORT!$A$4:$BZ$99,MATCH($A33,REPORT!$A$4:$A$99,0),MATCH(X$1,REPORT!$A$4:$BZ$4,0)),"")</f>
        <v/>
      </c>
      <c r="Y33" s="94" t="str">
        <f t="array" ref="Y33">IFERROR(INDEX(REPORT!$A$4:$BZ$99,MATCH($A33,REPORT!$A$4:$A$99,0),MATCH(Y$1,REPORT!$A$4:$BZ$4,0)),"")</f>
        <v/>
      </c>
      <c r="Z33" s="94" t="str">
        <f t="array" ref="Z33">IFERROR(INDEX(REPORT!$A$4:$BZ$99,MATCH($A33,REPORT!$A$4:$A$99,0),MATCH(Z$1,REPORT!$A$4:$BZ$4,0)),"")</f>
        <v/>
      </c>
      <c r="AA33" s="94" t="str">
        <f t="array" ref="AA33">IFERROR(INDEX(REPORT!$A$4:$BZ$99,MATCH($A33,REPORT!$A$4:$A$99,0),MATCH(AA$1,REPORT!$A$4:$BZ$4,0)),"")</f>
        <v/>
      </c>
      <c r="AB33" s="94" t="str">
        <f t="array" ref="AB33">IFERROR(INDEX(REPORT!$A$4:$BZ$99,MATCH($A33,REPORT!$A$4:$A$99,0),MATCH(AB$1,REPORT!$A$4:$BZ$4,0)),"")</f>
        <v/>
      </c>
      <c r="AC33" s="94" t="str">
        <f t="array" ref="AC33">IFERROR(INDEX(REPORT!$A$4:$BZ$99,MATCH($A33,REPORT!$A$4:$A$99,0),MATCH(AC$1,REPORT!$A$4:$BZ$4,0)),"")</f>
        <v/>
      </c>
      <c r="AD33" s="94" t="str">
        <f t="array" ref="AD33">IFERROR(INDEX(REPORT!$A$4:$BZ$99,MATCH($A33,REPORT!$A$4:$A$99,0),MATCH(AD$1,REPORT!$A$4:$BZ$4,0)),"")</f>
        <v/>
      </c>
      <c r="AE33" s="94" t="str">
        <f t="array" ref="AE33">IFERROR(INDEX(REPORT!$A$4:$BZ$99,MATCH($A33,REPORT!$A$4:$A$99,0),MATCH(AE$1,REPORT!$A$4:$BZ$4,0)),"")</f>
        <v/>
      </c>
      <c r="AF33" s="94" t="str">
        <f t="array" ref="AF33">IFERROR(INDEX(REPORT!$A$4:$BZ$99,MATCH($A33,REPORT!$A$4:$A$99,0),MATCH(AF$1,REPORT!$A$4:$BZ$4,0)),"")</f>
        <v/>
      </c>
      <c r="AG33" s="94" t="str">
        <f t="array" ref="AG33">IFERROR(INDEX(REPORT!$A$4:$BZ$99,MATCH($A33,REPORT!$A$4:$A$99,0),MATCH(AG$1,REPORT!$A$4:$BZ$4,0)),"")</f>
        <v/>
      </c>
      <c r="AH33" s="94" t="str">
        <f t="array" ref="AH33">IFERROR(INDEX(REPORT!$A$4:$BZ$99,MATCH($A33,REPORT!$A$4:$A$99,0),MATCH(AH$1,REPORT!$A$4:$BZ$4,0)),"")</f>
        <v/>
      </c>
      <c r="AI33" s="94" t="str">
        <f t="array" ref="AI33">IFERROR(INDEX(REPORT!$A$4:$BZ$99,MATCH($A33,REPORT!$A$4:$A$99,0),MATCH(AI$1,REPORT!$A$4:$BZ$4,0)),"")</f>
        <v/>
      </c>
      <c r="AJ33" s="94" t="str">
        <f t="array" ref="AJ33">IFERROR(INDEX(REPORT!$A$4:$BZ$99,MATCH($A33,REPORT!$A$4:$A$99,0),MATCH(AJ$1,REPORT!$A$4:$BZ$4,0)),"")</f>
        <v/>
      </c>
      <c r="AK33" s="94" t="str">
        <f t="array" ref="AK33">IFERROR(INDEX(REPORT!$A$4:$BZ$99,MATCH($A33,REPORT!$A$4:$A$99,0),MATCH(AK$1,REPORT!$A$4:$BZ$4,0)),"")</f>
        <v/>
      </c>
      <c r="AL33" s="94" t="str">
        <f t="array" ref="AL33">IFERROR(INDEX(REPORT!$A$4:$BZ$99,MATCH($A33,REPORT!$A$4:$A$99,0),MATCH(AL$1,REPORT!$A$4:$BZ$4,0)),"")</f>
        <v/>
      </c>
      <c r="AM33" s="94" t="str">
        <f t="array" ref="AM33">IFERROR(INDEX(REPORT!$A$4:$BZ$99,MATCH($A33,REPORT!$A$4:$A$99,0),MATCH(AM$1,REPORT!$A$4:$BZ$4,0)),"")</f>
        <v/>
      </c>
      <c r="AN33" s="94" t="str">
        <f t="array" ref="AN33">IFERROR(INDEX(REPORT!$A$4:$BZ$99,MATCH($A33,REPORT!$A$4:$A$99,0),MATCH(AN$1,REPORT!$A$4:$BZ$4,0)),"")</f>
        <v/>
      </c>
      <c r="AO33" s="94" t="str">
        <f t="array" ref="AO33">IFERROR(INDEX(REPORT!$A$4:$BZ$99,MATCH($A33,REPORT!$A$4:$A$99,0),MATCH(AO$1,REPORT!$A$4:$BZ$4,0)),"")</f>
        <v/>
      </c>
      <c r="AP33" s="94" t="str">
        <f t="array" ref="AP33">IFERROR(INDEX(REPORT!$A$4:$BZ$99,MATCH($A33,REPORT!$A$4:$A$99,0),MATCH(AP$1,REPORT!$A$4:$BZ$4,0)),"")</f>
        <v/>
      </c>
      <c r="AQ33" s="94" t="str">
        <f t="array" ref="AQ33">IFERROR(INDEX(REPORT!$A$4:$BZ$99,MATCH($A33,REPORT!$A$4:$A$99,0),MATCH(AQ$1,REPORT!$A$4:$BZ$4,0)),"")</f>
        <v/>
      </c>
      <c r="AR33" s="94" t="str">
        <f t="array" ref="AR33">IFERROR(INDEX(REPORT!$A$4:$BZ$99,MATCH($A33,REPORT!$A$4:$A$99,0),MATCH(AR$1,REPORT!$A$4:$BZ$4,0)),"")</f>
        <v/>
      </c>
      <c r="AS33" s="94" t="str">
        <f t="array" ref="AS33">IFERROR(INDEX(REPORT!$A$4:$BZ$99,MATCH($A33,REPORT!$A$4:$A$99,0),MATCH(AS$1,REPORT!$A$4:$BZ$4,0)),"")</f>
        <v/>
      </c>
      <c r="AT33" s="94" t="str">
        <f t="array" ref="AT33">IFERROR(INDEX(REPORT!$A$4:$BZ$99,MATCH($A33,REPORT!$A$4:$A$99,0),MATCH(AT$1,REPORT!$A$4:$BZ$4,0)),"")</f>
        <v/>
      </c>
      <c r="AU33" s="94" t="str">
        <f t="array" ref="AU33">IFERROR(INDEX(REPORT!$A$4:$BZ$99,MATCH($A33,REPORT!$A$4:$A$99,0),MATCH(AU$1,REPORT!$A$4:$BZ$4,0)),"")</f>
        <v/>
      </c>
      <c r="AV33" s="94" t="str">
        <f t="array" ref="AV33">IFERROR(INDEX(REPORT!$A$4:$BZ$99,MATCH($A33,REPORT!$A$4:$A$99,0),MATCH(AV$1,REPORT!$A$4:$BZ$4,0)),"")</f>
        <v/>
      </c>
      <c r="AW33" s="94" t="str">
        <f t="array" ref="AW33">IFERROR(INDEX(REPORT!$A$4:$BZ$99,MATCH($A33,REPORT!$A$4:$A$99,0),MATCH(AW$1,REPORT!$A$4:$BZ$4,0)),"")</f>
        <v/>
      </c>
      <c r="AX33" s="94" t="str">
        <f t="array" ref="AX33">IFERROR(INDEX(REPORT!$A$4:$BZ$99,MATCH($A33,REPORT!$A$4:$A$99,0),MATCH(AX$1,REPORT!$A$4:$BZ$4,0)),"")</f>
        <v/>
      </c>
      <c r="AY33" s="94" t="str">
        <f t="array" ref="AY33">IFERROR(INDEX(REPORT!$A$4:$BZ$99,MATCH($A33,REPORT!$A$4:$A$99,0),MATCH(AY$1,REPORT!$A$4:$BZ$4,0)),"")</f>
        <v/>
      </c>
      <c r="AZ33" s="94" t="str">
        <f t="array" ref="AZ33">IFERROR(INDEX(REPORT!$A$4:$BZ$99,MATCH($A33,REPORT!$A$4:$A$99,0),MATCH(AZ$1,REPORT!$A$4:$BZ$4,0)),"")</f>
        <v/>
      </c>
      <c r="BA33" s="94" t="str">
        <f t="array" ref="BA33">IFERROR(INDEX(REPORT!$A$4:$BZ$99,MATCH($A33,REPORT!$A$4:$A$99,0),MATCH(BA$1,REPORT!$A$4:$BZ$4,0)),"")</f>
        <v/>
      </c>
      <c r="BB33" s="94" t="str">
        <f t="array" ref="BB33">IFERROR(INDEX(REPORT!$A$4:$BZ$99,MATCH($A33,REPORT!$A$4:$A$99,0),MATCH(BB$1,REPORT!$A$4:$BZ$4,0)),"")</f>
        <v/>
      </c>
      <c r="BC33" s="94" t="str">
        <f t="array" ref="BC33">IFERROR(INDEX(REPORT!$A$4:$BZ$99,MATCH($A33,REPORT!$A$4:$A$99,0),MATCH(BC$1,REPORT!$A$4:$BZ$4,0)),"")</f>
        <v/>
      </c>
      <c r="BD33" s="94" t="str">
        <f t="array" ref="BD33">IFERROR(INDEX(REPORT!$A$4:$BZ$99,MATCH($A33,REPORT!$A$4:$A$99,0),MATCH(BD$1,REPORT!$A$4:$BZ$4,0)),"")</f>
        <v/>
      </c>
      <c r="BE33" s="94" t="str">
        <f t="array" ref="BE33">IFERROR(INDEX(REPORT!$A$4:$BZ$99,MATCH($A33,REPORT!$A$4:$A$99,0),MATCH(BE$1,REPORT!$A$4:$BZ$4,0)),"")</f>
        <v/>
      </c>
      <c r="BF33" s="94" t="str">
        <f t="array" ref="BF33">IFERROR(INDEX(REPORT!$A$4:$BZ$99,MATCH($A33,REPORT!$A$4:$A$99,0),MATCH(BF$1,REPORT!$A$4:$BZ$4,0)),"")</f>
        <v/>
      </c>
      <c r="BG33" s="94" t="str">
        <f t="array" ref="BG33">IFERROR(INDEX(REPORT!$A$4:$BZ$99,MATCH($A33,REPORT!$A$4:$A$99,0),MATCH(BG$1,REPORT!$A$4:$BZ$4,0)),"")</f>
        <v/>
      </c>
      <c r="BH33" s="94" t="str">
        <f t="array" ref="BH33">IFERROR(INDEX(REPORT!$A$4:$BZ$99,MATCH($A33,REPORT!$A$4:$A$99,0),MATCH(BH$1,REPORT!$A$4:$BZ$4,0)),"")</f>
        <v/>
      </c>
    </row>
    <row r="34" spans="1:60" ht="15.75" customHeight="1" x14ac:dyDescent="0.2">
      <c r="A34" s="94" t="str">
        <f>IF(LEN(REPORT!A37)&gt;2,REPORT!A37,"")</f>
        <v/>
      </c>
      <c r="B34" s="94" t="str">
        <f t="array" ref="B34">IFERROR(INDEX(REPORT!$A$4:$BZ$99,MATCH($A34,REPORT!$A$4:$A$99,0),MATCH(B$1,REPORT!$A$4:$BZ$4,0)),"")</f>
        <v/>
      </c>
      <c r="C34" s="94" t="str">
        <f t="array" ref="C34">IFERROR(INDEX(REPORT!$A$4:$BZ$99,MATCH($A34,REPORT!$A$4:$A$99,0),MATCH(C$1,REPORT!$A$4:$BZ$4,0)),"")</f>
        <v/>
      </c>
      <c r="D34" s="94" t="str">
        <f t="array" ref="D34">IFERROR(INDEX(REPORT!$A$4:$BZ$99,MATCH($A34,REPORT!$A$4:$A$99,0),MATCH(D$1,REPORT!$A$4:$BZ$4,0)),"")</f>
        <v/>
      </c>
      <c r="E34" s="94" t="str">
        <f t="array" ref="E34">IFERROR(INDEX(REPORT!$A$4:$BZ$99,MATCH($A34,REPORT!$A$4:$A$99,0),MATCH(E$1,REPORT!$A$4:$BZ$4,0)),"")</f>
        <v/>
      </c>
      <c r="F34" s="94" t="str">
        <f t="array" ref="F34">IFERROR(INDEX(REPORT!$A$4:$BZ$99,MATCH($A34,REPORT!$A$4:$A$99,0),MATCH(F$1,REPORT!$A$4:$BZ$4,0)),"")</f>
        <v/>
      </c>
      <c r="G34" s="94" t="str">
        <f t="array" ref="G34">IFERROR(INDEX(REPORT!$A$4:$BZ$99,MATCH($A34,REPORT!$A$4:$A$99,0),MATCH(G$1,REPORT!$A$4:$BZ$4,0)),"")</f>
        <v/>
      </c>
      <c r="H34" s="94" t="str">
        <f t="array" ref="H34">IFERROR(INDEX(REPORT!$A$4:$BZ$99,MATCH($A34,REPORT!$A$4:$A$99,0),MATCH(H$1,REPORT!$A$4:$BZ$4,0)),"")</f>
        <v/>
      </c>
      <c r="I34" s="94" t="str">
        <f t="array" ref="I34">IFERROR(INDEX(REPORT!$A$4:$BZ$99,MATCH($A34,REPORT!$A$4:$A$99,0),MATCH(I$1,REPORT!$A$4:$BZ$4,0)),"")</f>
        <v/>
      </c>
      <c r="J34" s="94" t="str">
        <f t="array" ref="J34">IFERROR(INDEX(REPORT!$A$4:$BZ$99,MATCH($A34,REPORT!$A$4:$A$99,0),MATCH(J$1,REPORT!$A$4:$BZ$4,0)),"")</f>
        <v/>
      </c>
      <c r="K34" s="94" t="str">
        <f t="array" ref="K34">IFERROR(INDEX(REPORT!$A$4:$BZ$99,MATCH($A34,REPORT!$A$4:$A$99,0),MATCH(K$1,REPORT!$A$4:$BZ$4,0)),"")</f>
        <v/>
      </c>
      <c r="L34" s="94" t="str">
        <f t="array" ref="L34">IFERROR(INDEX(REPORT!$A$4:$BZ$99,MATCH($A34,REPORT!$A$4:$A$99,0),MATCH(L$1,REPORT!$A$4:$BZ$4,0)),"")</f>
        <v/>
      </c>
      <c r="M34" s="94" t="str">
        <f t="array" ref="M34">IFERROR(INDEX(REPORT!$A$4:$BZ$99,MATCH($A34,REPORT!$A$4:$A$99,0),MATCH(M$1,REPORT!$A$4:$BZ$4,0)),"")</f>
        <v/>
      </c>
      <c r="N34" s="94" t="str">
        <f t="array" ref="N34">IFERROR(INDEX(REPORT!$A$4:$BZ$99,MATCH($A34,REPORT!$A$4:$A$99,0),MATCH(N$1,REPORT!$A$4:$BZ$4,0)),"")</f>
        <v/>
      </c>
      <c r="O34" s="94" t="str">
        <f t="array" ref="O34">IFERROR(INDEX(REPORT!$A$4:$BZ$99,MATCH($A34,REPORT!$A$4:$A$99,0),MATCH(O$1,REPORT!$A$4:$BZ$4,0)),"")</f>
        <v/>
      </c>
      <c r="P34" s="94" t="str">
        <f t="array" ref="P34">IFERROR(INDEX(REPORT!$A$4:$BZ$99,MATCH($A34,REPORT!$A$4:$A$99,0),MATCH(P$1,REPORT!$A$4:$BZ$4,0)),"")</f>
        <v/>
      </c>
      <c r="Q34" s="94" t="str">
        <f t="array" ref="Q34">IFERROR(INDEX(REPORT!$A$4:$BZ$99,MATCH($A34,REPORT!$A$4:$A$99,0),MATCH(Q$1,REPORT!$A$4:$BZ$4,0)),"")</f>
        <v/>
      </c>
      <c r="R34" s="94" t="str">
        <f t="array" ref="R34">IFERROR(INDEX(REPORT!$A$4:$BZ$99,MATCH($A34,REPORT!$A$4:$A$99,0),MATCH(R$1,REPORT!$A$4:$BZ$4,0)),"")</f>
        <v/>
      </c>
      <c r="S34" s="94" t="str">
        <f t="array" ref="S34">IFERROR(INDEX(REPORT!$A$4:$BZ$99,MATCH($A34,REPORT!$A$4:$A$99,0),MATCH(S$1,REPORT!$A$4:$BZ$4,0)),"")</f>
        <v/>
      </c>
      <c r="T34" s="94" t="str">
        <f t="array" ref="T34">IFERROR(INDEX(REPORT!$A$4:$BZ$99,MATCH($A34,REPORT!$A$4:$A$99,0),MATCH(T$1,REPORT!$A$4:$BZ$4,0)),"")</f>
        <v/>
      </c>
      <c r="U34" s="94" t="str">
        <f t="array" ref="U34">IFERROR(INDEX(REPORT!$A$4:$BZ$99,MATCH($A34,REPORT!$A$4:$A$99,0),MATCH(U$1,REPORT!$A$4:$BZ$4,0)),"")</f>
        <v/>
      </c>
      <c r="V34" s="94" t="str">
        <f t="array" ref="V34">IFERROR(INDEX(REPORT!$A$4:$BZ$99,MATCH($A34,REPORT!$A$4:$A$99,0),MATCH(V$1,REPORT!$A$4:$BZ$4,0)),"")</f>
        <v/>
      </c>
      <c r="W34" s="94" t="str">
        <f t="array" ref="W34">IFERROR(INDEX(REPORT!$A$4:$BZ$99,MATCH($A34,REPORT!$A$4:$A$99,0),MATCH(W$1,REPORT!$A$4:$BZ$4,0)),"")</f>
        <v/>
      </c>
      <c r="X34" s="94" t="str">
        <f t="array" ref="X34">IFERROR(INDEX(REPORT!$A$4:$BZ$99,MATCH($A34,REPORT!$A$4:$A$99,0),MATCH(X$1,REPORT!$A$4:$BZ$4,0)),"")</f>
        <v/>
      </c>
      <c r="Y34" s="94" t="str">
        <f t="array" ref="Y34">IFERROR(INDEX(REPORT!$A$4:$BZ$99,MATCH($A34,REPORT!$A$4:$A$99,0),MATCH(Y$1,REPORT!$A$4:$BZ$4,0)),"")</f>
        <v/>
      </c>
      <c r="Z34" s="94" t="str">
        <f t="array" ref="Z34">IFERROR(INDEX(REPORT!$A$4:$BZ$99,MATCH($A34,REPORT!$A$4:$A$99,0),MATCH(Z$1,REPORT!$A$4:$BZ$4,0)),"")</f>
        <v/>
      </c>
      <c r="AA34" s="94" t="str">
        <f t="array" ref="AA34">IFERROR(INDEX(REPORT!$A$4:$BZ$99,MATCH($A34,REPORT!$A$4:$A$99,0),MATCH(AA$1,REPORT!$A$4:$BZ$4,0)),"")</f>
        <v/>
      </c>
      <c r="AB34" s="94" t="str">
        <f t="array" ref="AB34">IFERROR(INDEX(REPORT!$A$4:$BZ$99,MATCH($A34,REPORT!$A$4:$A$99,0),MATCH(AB$1,REPORT!$A$4:$BZ$4,0)),"")</f>
        <v/>
      </c>
      <c r="AC34" s="94" t="str">
        <f t="array" ref="AC34">IFERROR(INDEX(REPORT!$A$4:$BZ$99,MATCH($A34,REPORT!$A$4:$A$99,0),MATCH(AC$1,REPORT!$A$4:$BZ$4,0)),"")</f>
        <v/>
      </c>
      <c r="AD34" s="94" t="str">
        <f t="array" ref="AD34">IFERROR(INDEX(REPORT!$A$4:$BZ$99,MATCH($A34,REPORT!$A$4:$A$99,0),MATCH(AD$1,REPORT!$A$4:$BZ$4,0)),"")</f>
        <v/>
      </c>
      <c r="AE34" s="94" t="str">
        <f t="array" ref="AE34">IFERROR(INDEX(REPORT!$A$4:$BZ$99,MATCH($A34,REPORT!$A$4:$A$99,0),MATCH(AE$1,REPORT!$A$4:$BZ$4,0)),"")</f>
        <v/>
      </c>
      <c r="AF34" s="94" t="str">
        <f t="array" ref="AF34">IFERROR(INDEX(REPORT!$A$4:$BZ$99,MATCH($A34,REPORT!$A$4:$A$99,0),MATCH(AF$1,REPORT!$A$4:$BZ$4,0)),"")</f>
        <v/>
      </c>
      <c r="AG34" s="94" t="str">
        <f t="array" ref="AG34">IFERROR(INDEX(REPORT!$A$4:$BZ$99,MATCH($A34,REPORT!$A$4:$A$99,0),MATCH(AG$1,REPORT!$A$4:$BZ$4,0)),"")</f>
        <v/>
      </c>
      <c r="AH34" s="94" t="str">
        <f t="array" ref="AH34">IFERROR(INDEX(REPORT!$A$4:$BZ$99,MATCH($A34,REPORT!$A$4:$A$99,0),MATCH(AH$1,REPORT!$A$4:$BZ$4,0)),"")</f>
        <v/>
      </c>
      <c r="AI34" s="94" t="str">
        <f t="array" ref="AI34">IFERROR(INDEX(REPORT!$A$4:$BZ$99,MATCH($A34,REPORT!$A$4:$A$99,0),MATCH(AI$1,REPORT!$A$4:$BZ$4,0)),"")</f>
        <v/>
      </c>
      <c r="AJ34" s="94" t="str">
        <f t="array" ref="AJ34">IFERROR(INDEX(REPORT!$A$4:$BZ$99,MATCH($A34,REPORT!$A$4:$A$99,0),MATCH(AJ$1,REPORT!$A$4:$BZ$4,0)),"")</f>
        <v/>
      </c>
      <c r="AK34" s="94" t="str">
        <f t="array" ref="AK34">IFERROR(INDEX(REPORT!$A$4:$BZ$99,MATCH($A34,REPORT!$A$4:$A$99,0),MATCH(AK$1,REPORT!$A$4:$BZ$4,0)),"")</f>
        <v/>
      </c>
      <c r="AL34" s="94" t="str">
        <f t="array" ref="AL34">IFERROR(INDEX(REPORT!$A$4:$BZ$99,MATCH($A34,REPORT!$A$4:$A$99,0),MATCH(AL$1,REPORT!$A$4:$BZ$4,0)),"")</f>
        <v/>
      </c>
      <c r="AM34" s="94" t="str">
        <f t="array" ref="AM34">IFERROR(INDEX(REPORT!$A$4:$BZ$99,MATCH($A34,REPORT!$A$4:$A$99,0),MATCH(AM$1,REPORT!$A$4:$BZ$4,0)),"")</f>
        <v/>
      </c>
      <c r="AN34" s="94" t="str">
        <f t="array" ref="AN34">IFERROR(INDEX(REPORT!$A$4:$BZ$99,MATCH($A34,REPORT!$A$4:$A$99,0),MATCH(AN$1,REPORT!$A$4:$BZ$4,0)),"")</f>
        <v/>
      </c>
      <c r="AO34" s="94" t="str">
        <f t="array" ref="AO34">IFERROR(INDEX(REPORT!$A$4:$BZ$99,MATCH($A34,REPORT!$A$4:$A$99,0),MATCH(AO$1,REPORT!$A$4:$BZ$4,0)),"")</f>
        <v/>
      </c>
      <c r="AP34" s="94" t="str">
        <f t="array" ref="AP34">IFERROR(INDEX(REPORT!$A$4:$BZ$99,MATCH($A34,REPORT!$A$4:$A$99,0),MATCH(AP$1,REPORT!$A$4:$BZ$4,0)),"")</f>
        <v/>
      </c>
      <c r="AQ34" s="94" t="str">
        <f t="array" ref="AQ34">IFERROR(INDEX(REPORT!$A$4:$BZ$99,MATCH($A34,REPORT!$A$4:$A$99,0),MATCH(AQ$1,REPORT!$A$4:$BZ$4,0)),"")</f>
        <v/>
      </c>
      <c r="AR34" s="94" t="str">
        <f t="array" ref="AR34">IFERROR(INDEX(REPORT!$A$4:$BZ$99,MATCH($A34,REPORT!$A$4:$A$99,0),MATCH(AR$1,REPORT!$A$4:$BZ$4,0)),"")</f>
        <v/>
      </c>
      <c r="AS34" s="94" t="str">
        <f t="array" ref="AS34">IFERROR(INDEX(REPORT!$A$4:$BZ$99,MATCH($A34,REPORT!$A$4:$A$99,0),MATCH(AS$1,REPORT!$A$4:$BZ$4,0)),"")</f>
        <v/>
      </c>
      <c r="AT34" s="94" t="str">
        <f t="array" ref="AT34">IFERROR(INDEX(REPORT!$A$4:$BZ$99,MATCH($A34,REPORT!$A$4:$A$99,0),MATCH(AT$1,REPORT!$A$4:$BZ$4,0)),"")</f>
        <v/>
      </c>
      <c r="AU34" s="94" t="str">
        <f t="array" ref="AU34">IFERROR(INDEX(REPORT!$A$4:$BZ$99,MATCH($A34,REPORT!$A$4:$A$99,0),MATCH(AU$1,REPORT!$A$4:$BZ$4,0)),"")</f>
        <v/>
      </c>
      <c r="AV34" s="94" t="str">
        <f t="array" ref="AV34">IFERROR(INDEX(REPORT!$A$4:$BZ$99,MATCH($A34,REPORT!$A$4:$A$99,0),MATCH(AV$1,REPORT!$A$4:$BZ$4,0)),"")</f>
        <v/>
      </c>
      <c r="AW34" s="94" t="str">
        <f t="array" ref="AW34">IFERROR(INDEX(REPORT!$A$4:$BZ$99,MATCH($A34,REPORT!$A$4:$A$99,0),MATCH(AW$1,REPORT!$A$4:$BZ$4,0)),"")</f>
        <v/>
      </c>
      <c r="AX34" s="94" t="str">
        <f t="array" ref="AX34">IFERROR(INDEX(REPORT!$A$4:$BZ$99,MATCH($A34,REPORT!$A$4:$A$99,0),MATCH(AX$1,REPORT!$A$4:$BZ$4,0)),"")</f>
        <v/>
      </c>
      <c r="AY34" s="94" t="str">
        <f t="array" ref="AY34">IFERROR(INDEX(REPORT!$A$4:$BZ$99,MATCH($A34,REPORT!$A$4:$A$99,0),MATCH(AY$1,REPORT!$A$4:$BZ$4,0)),"")</f>
        <v/>
      </c>
      <c r="AZ34" s="94" t="str">
        <f t="array" ref="AZ34">IFERROR(INDEX(REPORT!$A$4:$BZ$99,MATCH($A34,REPORT!$A$4:$A$99,0),MATCH(AZ$1,REPORT!$A$4:$BZ$4,0)),"")</f>
        <v/>
      </c>
      <c r="BA34" s="94" t="str">
        <f t="array" ref="BA34">IFERROR(INDEX(REPORT!$A$4:$BZ$99,MATCH($A34,REPORT!$A$4:$A$99,0),MATCH(BA$1,REPORT!$A$4:$BZ$4,0)),"")</f>
        <v/>
      </c>
      <c r="BB34" s="94" t="str">
        <f t="array" ref="BB34">IFERROR(INDEX(REPORT!$A$4:$BZ$99,MATCH($A34,REPORT!$A$4:$A$99,0),MATCH(BB$1,REPORT!$A$4:$BZ$4,0)),"")</f>
        <v/>
      </c>
      <c r="BC34" s="94" t="str">
        <f t="array" ref="BC34">IFERROR(INDEX(REPORT!$A$4:$BZ$99,MATCH($A34,REPORT!$A$4:$A$99,0),MATCH(BC$1,REPORT!$A$4:$BZ$4,0)),"")</f>
        <v/>
      </c>
      <c r="BD34" s="94" t="str">
        <f t="array" ref="BD34">IFERROR(INDEX(REPORT!$A$4:$BZ$99,MATCH($A34,REPORT!$A$4:$A$99,0),MATCH(BD$1,REPORT!$A$4:$BZ$4,0)),"")</f>
        <v/>
      </c>
      <c r="BE34" s="94" t="str">
        <f t="array" ref="BE34">IFERROR(INDEX(REPORT!$A$4:$BZ$99,MATCH($A34,REPORT!$A$4:$A$99,0),MATCH(BE$1,REPORT!$A$4:$BZ$4,0)),"")</f>
        <v/>
      </c>
      <c r="BF34" s="94" t="str">
        <f t="array" ref="BF34">IFERROR(INDEX(REPORT!$A$4:$BZ$99,MATCH($A34,REPORT!$A$4:$A$99,0),MATCH(BF$1,REPORT!$A$4:$BZ$4,0)),"")</f>
        <v/>
      </c>
      <c r="BG34" s="94" t="str">
        <f t="array" ref="BG34">IFERROR(INDEX(REPORT!$A$4:$BZ$99,MATCH($A34,REPORT!$A$4:$A$99,0),MATCH(BG$1,REPORT!$A$4:$BZ$4,0)),"")</f>
        <v/>
      </c>
      <c r="BH34" s="94" t="str">
        <f t="array" ref="BH34">IFERROR(INDEX(REPORT!$A$4:$BZ$99,MATCH($A34,REPORT!$A$4:$A$99,0),MATCH(BH$1,REPORT!$A$4:$BZ$4,0)),"")</f>
        <v/>
      </c>
    </row>
    <row r="35" spans="1:60" ht="15.75" customHeight="1" x14ac:dyDescent="0.2">
      <c r="A35" s="94" t="str">
        <f>IF(LEN(REPORT!A38)&gt;2,REPORT!A38,"")</f>
        <v/>
      </c>
      <c r="B35" s="94" t="str">
        <f t="array" ref="B35">IFERROR(INDEX(REPORT!$A$4:$BZ$99,MATCH($A35,REPORT!$A$4:$A$99,0),MATCH(B$1,REPORT!$A$4:$BZ$4,0)),"")</f>
        <v/>
      </c>
      <c r="C35" s="94" t="str">
        <f t="array" ref="C35">IFERROR(INDEX(REPORT!$A$4:$BZ$99,MATCH($A35,REPORT!$A$4:$A$99,0),MATCH(C$1,REPORT!$A$4:$BZ$4,0)),"")</f>
        <v/>
      </c>
      <c r="D35" s="94" t="str">
        <f t="array" ref="D35">IFERROR(INDEX(REPORT!$A$4:$BZ$99,MATCH($A35,REPORT!$A$4:$A$99,0),MATCH(D$1,REPORT!$A$4:$BZ$4,0)),"")</f>
        <v/>
      </c>
      <c r="E35" s="94" t="str">
        <f t="array" ref="E35">IFERROR(INDEX(REPORT!$A$4:$BZ$99,MATCH($A35,REPORT!$A$4:$A$99,0),MATCH(E$1,REPORT!$A$4:$BZ$4,0)),"")</f>
        <v/>
      </c>
      <c r="F35" s="94" t="str">
        <f t="array" ref="F35">IFERROR(INDEX(REPORT!$A$4:$BZ$99,MATCH($A35,REPORT!$A$4:$A$99,0),MATCH(F$1,REPORT!$A$4:$BZ$4,0)),"")</f>
        <v/>
      </c>
      <c r="G35" s="94" t="str">
        <f t="array" ref="G35">IFERROR(INDEX(REPORT!$A$4:$BZ$99,MATCH($A35,REPORT!$A$4:$A$99,0),MATCH(G$1,REPORT!$A$4:$BZ$4,0)),"")</f>
        <v/>
      </c>
      <c r="H35" s="94" t="str">
        <f t="array" ref="H35">IFERROR(INDEX(REPORT!$A$4:$BZ$99,MATCH($A35,REPORT!$A$4:$A$99,0),MATCH(H$1,REPORT!$A$4:$BZ$4,0)),"")</f>
        <v/>
      </c>
      <c r="I35" s="94" t="str">
        <f t="array" ref="I35">IFERROR(INDEX(REPORT!$A$4:$BZ$99,MATCH($A35,REPORT!$A$4:$A$99,0),MATCH(I$1,REPORT!$A$4:$BZ$4,0)),"")</f>
        <v/>
      </c>
      <c r="J35" s="94" t="str">
        <f t="array" ref="J35">IFERROR(INDEX(REPORT!$A$4:$BZ$99,MATCH($A35,REPORT!$A$4:$A$99,0),MATCH(J$1,REPORT!$A$4:$BZ$4,0)),"")</f>
        <v/>
      </c>
      <c r="K35" s="94" t="str">
        <f t="array" ref="K35">IFERROR(INDEX(REPORT!$A$4:$BZ$99,MATCH($A35,REPORT!$A$4:$A$99,0),MATCH(K$1,REPORT!$A$4:$BZ$4,0)),"")</f>
        <v/>
      </c>
      <c r="L35" s="94" t="str">
        <f t="array" ref="L35">IFERROR(INDEX(REPORT!$A$4:$BZ$99,MATCH($A35,REPORT!$A$4:$A$99,0),MATCH(L$1,REPORT!$A$4:$BZ$4,0)),"")</f>
        <v/>
      </c>
      <c r="M35" s="94" t="str">
        <f t="array" ref="M35">IFERROR(INDEX(REPORT!$A$4:$BZ$99,MATCH($A35,REPORT!$A$4:$A$99,0),MATCH(M$1,REPORT!$A$4:$BZ$4,0)),"")</f>
        <v/>
      </c>
      <c r="N35" s="94" t="str">
        <f t="array" ref="N35">IFERROR(INDEX(REPORT!$A$4:$BZ$99,MATCH($A35,REPORT!$A$4:$A$99,0),MATCH(N$1,REPORT!$A$4:$BZ$4,0)),"")</f>
        <v/>
      </c>
      <c r="O35" s="94" t="str">
        <f t="array" ref="O35">IFERROR(INDEX(REPORT!$A$4:$BZ$99,MATCH($A35,REPORT!$A$4:$A$99,0),MATCH(O$1,REPORT!$A$4:$BZ$4,0)),"")</f>
        <v/>
      </c>
      <c r="P35" s="94" t="str">
        <f t="array" ref="P35">IFERROR(INDEX(REPORT!$A$4:$BZ$99,MATCH($A35,REPORT!$A$4:$A$99,0),MATCH(P$1,REPORT!$A$4:$BZ$4,0)),"")</f>
        <v/>
      </c>
      <c r="Q35" s="94" t="str">
        <f t="array" ref="Q35">IFERROR(INDEX(REPORT!$A$4:$BZ$99,MATCH($A35,REPORT!$A$4:$A$99,0),MATCH(Q$1,REPORT!$A$4:$BZ$4,0)),"")</f>
        <v/>
      </c>
      <c r="R35" s="94" t="str">
        <f t="array" ref="R35">IFERROR(INDEX(REPORT!$A$4:$BZ$99,MATCH($A35,REPORT!$A$4:$A$99,0),MATCH(R$1,REPORT!$A$4:$BZ$4,0)),"")</f>
        <v/>
      </c>
      <c r="S35" s="94" t="str">
        <f t="array" ref="S35">IFERROR(INDEX(REPORT!$A$4:$BZ$99,MATCH($A35,REPORT!$A$4:$A$99,0),MATCH(S$1,REPORT!$A$4:$BZ$4,0)),"")</f>
        <v/>
      </c>
      <c r="T35" s="94" t="str">
        <f t="array" ref="T35">IFERROR(INDEX(REPORT!$A$4:$BZ$99,MATCH($A35,REPORT!$A$4:$A$99,0),MATCH(T$1,REPORT!$A$4:$BZ$4,0)),"")</f>
        <v/>
      </c>
      <c r="U35" s="94" t="str">
        <f t="array" ref="U35">IFERROR(INDEX(REPORT!$A$4:$BZ$99,MATCH($A35,REPORT!$A$4:$A$99,0),MATCH(U$1,REPORT!$A$4:$BZ$4,0)),"")</f>
        <v/>
      </c>
      <c r="V35" s="94" t="str">
        <f t="array" ref="V35">IFERROR(INDEX(REPORT!$A$4:$BZ$99,MATCH($A35,REPORT!$A$4:$A$99,0),MATCH(V$1,REPORT!$A$4:$BZ$4,0)),"")</f>
        <v/>
      </c>
      <c r="W35" s="94" t="str">
        <f t="array" ref="W35">IFERROR(INDEX(REPORT!$A$4:$BZ$99,MATCH($A35,REPORT!$A$4:$A$99,0),MATCH(W$1,REPORT!$A$4:$BZ$4,0)),"")</f>
        <v/>
      </c>
      <c r="X35" s="94" t="str">
        <f t="array" ref="X35">IFERROR(INDEX(REPORT!$A$4:$BZ$99,MATCH($A35,REPORT!$A$4:$A$99,0),MATCH(X$1,REPORT!$A$4:$BZ$4,0)),"")</f>
        <v/>
      </c>
      <c r="Y35" s="94" t="str">
        <f t="array" ref="Y35">IFERROR(INDEX(REPORT!$A$4:$BZ$99,MATCH($A35,REPORT!$A$4:$A$99,0),MATCH(Y$1,REPORT!$A$4:$BZ$4,0)),"")</f>
        <v/>
      </c>
      <c r="Z35" s="94" t="str">
        <f t="array" ref="Z35">IFERROR(INDEX(REPORT!$A$4:$BZ$99,MATCH($A35,REPORT!$A$4:$A$99,0),MATCH(Z$1,REPORT!$A$4:$BZ$4,0)),"")</f>
        <v/>
      </c>
      <c r="AA35" s="94" t="str">
        <f t="array" ref="AA35">IFERROR(INDEX(REPORT!$A$4:$BZ$99,MATCH($A35,REPORT!$A$4:$A$99,0),MATCH(AA$1,REPORT!$A$4:$BZ$4,0)),"")</f>
        <v/>
      </c>
      <c r="AB35" s="94" t="str">
        <f t="array" ref="AB35">IFERROR(INDEX(REPORT!$A$4:$BZ$99,MATCH($A35,REPORT!$A$4:$A$99,0),MATCH(AB$1,REPORT!$A$4:$BZ$4,0)),"")</f>
        <v/>
      </c>
      <c r="AC35" s="94" t="str">
        <f t="array" ref="AC35">IFERROR(INDEX(REPORT!$A$4:$BZ$99,MATCH($A35,REPORT!$A$4:$A$99,0),MATCH(AC$1,REPORT!$A$4:$BZ$4,0)),"")</f>
        <v/>
      </c>
      <c r="AD35" s="94" t="str">
        <f t="array" ref="AD35">IFERROR(INDEX(REPORT!$A$4:$BZ$99,MATCH($A35,REPORT!$A$4:$A$99,0),MATCH(AD$1,REPORT!$A$4:$BZ$4,0)),"")</f>
        <v/>
      </c>
      <c r="AE35" s="94" t="str">
        <f t="array" ref="AE35">IFERROR(INDEX(REPORT!$A$4:$BZ$99,MATCH($A35,REPORT!$A$4:$A$99,0),MATCH(AE$1,REPORT!$A$4:$BZ$4,0)),"")</f>
        <v/>
      </c>
      <c r="AF35" s="94" t="str">
        <f t="array" ref="AF35">IFERROR(INDEX(REPORT!$A$4:$BZ$99,MATCH($A35,REPORT!$A$4:$A$99,0),MATCH(AF$1,REPORT!$A$4:$BZ$4,0)),"")</f>
        <v/>
      </c>
      <c r="AG35" s="94" t="str">
        <f t="array" ref="AG35">IFERROR(INDEX(REPORT!$A$4:$BZ$99,MATCH($A35,REPORT!$A$4:$A$99,0),MATCH(AG$1,REPORT!$A$4:$BZ$4,0)),"")</f>
        <v/>
      </c>
      <c r="AH35" s="94" t="str">
        <f t="array" ref="AH35">IFERROR(INDEX(REPORT!$A$4:$BZ$99,MATCH($A35,REPORT!$A$4:$A$99,0),MATCH(AH$1,REPORT!$A$4:$BZ$4,0)),"")</f>
        <v/>
      </c>
      <c r="AI35" s="94" t="str">
        <f t="array" ref="AI35">IFERROR(INDEX(REPORT!$A$4:$BZ$99,MATCH($A35,REPORT!$A$4:$A$99,0),MATCH(AI$1,REPORT!$A$4:$BZ$4,0)),"")</f>
        <v/>
      </c>
      <c r="AJ35" s="94" t="str">
        <f t="array" ref="AJ35">IFERROR(INDEX(REPORT!$A$4:$BZ$99,MATCH($A35,REPORT!$A$4:$A$99,0),MATCH(AJ$1,REPORT!$A$4:$BZ$4,0)),"")</f>
        <v/>
      </c>
      <c r="AK35" s="94" t="str">
        <f t="array" ref="AK35">IFERROR(INDEX(REPORT!$A$4:$BZ$99,MATCH($A35,REPORT!$A$4:$A$99,0),MATCH(AK$1,REPORT!$A$4:$BZ$4,0)),"")</f>
        <v/>
      </c>
      <c r="AL35" s="94" t="str">
        <f t="array" ref="AL35">IFERROR(INDEX(REPORT!$A$4:$BZ$99,MATCH($A35,REPORT!$A$4:$A$99,0),MATCH(AL$1,REPORT!$A$4:$BZ$4,0)),"")</f>
        <v/>
      </c>
      <c r="AM35" s="94" t="str">
        <f t="array" ref="AM35">IFERROR(INDEX(REPORT!$A$4:$BZ$99,MATCH($A35,REPORT!$A$4:$A$99,0),MATCH(AM$1,REPORT!$A$4:$BZ$4,0)),"")</f>
        <v/>
      </c>
      <c r="AN35" s="94" t="str">
        <f t="array" ref="AN35">IFERROR(INDEX(REPORT!$A$4:$BZ$99,MATCH($A35,REPORT!$A$4:$A$99,0),MATCH(AN$1,REPORT!$A$4:$BZ$4,0)),"")</f>
        <v/>
      </c>
      <c r="AO35" s="94" t="str">
        <f t="array" ref="AO35">IFERROR(INDEX(REPORT!$A$4:$BZ$99,MATCH($A35,REPORT!$A$4:$A$99,0),MATCH(AO$1,REPORT!$A$4:$BZ$4,0)),"")</f>
        <v/>
      </c>
      <c r="AP35" s="94" t="str">
        <f t="array" ref="AP35">IFERROR(INDEX(REPORT!$A$4:$BZ$99,MATCH($A35,REPORT!$A$4:$A$99,0),MATCH(AP$1,REPORT!$A$4:$BZ$4,0)),"")</f>
        <v/>
      </c>
      <c r="AQ35" s="94" t="str">
        <f t="array" ref="AQ35">IFERROR(INDEX(REPORT!$A$4:$BZ$99,MATCH($A35,REPORT!$A$4:$A$99,0),MATCH(AQ$1,REPORT!$A$4:$BZ$4,0)),"")</f>
        <v/>
      </c>
      <c r="AR35" s="94" t="str">
        <f t="array" ref="AR35">IFERROR(INDEX(REPORT!$A$4:$BZ$99,MATCH($A35,REPORT!$A$4:$A$99,0),MATCH(AR$1,REPORT!$A$4:$BZ$4,0)),"")</f>
        <v/>
      </c>
      <c r="AS35" s="94" t="str">
        <f t="array" ref="AS35">IFERROR(INDEX(REPORT!$A$4:$BZ$99,MATCH($A35,REPORT!$A$4:$A$99,0),MATCH(AS$1,REPORT!$A$4:$BZ$4,0)),"")</f>
        <v/>
      </c>
      <c r="AT35" s="94" t="str">
        <f t="array" ref="AT35">IFERROR(INDEX(REPORT!$A$4:$BZ$99,MATCH($A35,REPORT!$A$4:$A$99,0),MATCH(AT$1,REPORT!$A$4:$BZ$4,0)),"")</f>
        <v/>
      </c>
      <c r="AU35" s="94" t="str">
        <f t="array" ref="AU35">IFERROR(INDEX(REPORT!$A$4:$BZ$99,MATCH($A35,REPORT!$A$4:$A$99,0),MATCH(AU$1,REPORT!$A$4:$BZ$4,0)),"")</f>
        <v/>
      </c>
      <c r="AV35" s="94" t="str">
        <f t="array" ref="AV35">IFERROR(INDEX(REPORT!$A$4:$BZ$99,MATCH($A35,REPORT!$A$4:$A$99,0),MATCH(AV$1,REPORT!$A$4:$BZ$4,0)),"")</f>
        <v/>
      </c>
      <c r="AW35" s="94" t="str">
        <f t="array" ref="AW35">IFERROR(INDEX(REPORT!$A$4:$BZ$99,MATCH($A35,REPORT!$A$4:$A$99,0),MATCH(AW$1,REPORT!$A$4:$BZ$4,0)),"")</f>
        <v/>
      </c>
      <c r="AX35" s="94" t="str">
        <f t="array" ref="AX35">IFERROR(INDEX(REPORT!$A$4:$BZ$99,MATCH($A35,REPORT!$A$4:$A$99,0),MATCH(AX$1,REPORT!$A$4:$BZ$4,0)),"")</f>
        <v/>
      </c>
      <c r="AY35" s="94" t="str">
        <f t="array" ref="AY35">IFERROR(INDEX(REPORT!$A$4:$BZ$99,MATCH($A35,REPORT!$A$4:$A$99,0),MATCH(AY$1,REPORT!$A$4:$BZ$4,0)),"")</f>
        <v/>
      </c>
      <c r="AZ35" s="94" t="str">
        <f t="array" ref="AZ35">IFERROR(INDEX(REPORT!$A$4:$BZ$99,MATCH($A35,REPORT!$A$4:$A$99,0),MATCH(AZ$1,REPORT!$A$4:$BZ$4,0)),"")</f>
        <v/>
      </c>
      <c r="BA35" s="94" t="str">
        <f t="array" ref="BA35">IFERROR(INDEX(REPORT!$A$4:$BZ$99,MATCH($A35,REPORT!$A$4:$A$99,0),MATCH(BA$1,REPORT!$A$4:$BZ$4,0)),"")</f>
        <v/>
      </c>
      <c r="BB35" s="94" t="str">
        <f t="array" ref="BB35">IFERROR(INDEX(REPORT!$A$4:$BZ$99,MATCH($A35,REPORT!$A$4:$A$99,0),MATCH(BB$1,REPORT!$A$4:$BZ$4,0)),"")</f>
        <v/>
      </c>
      <c r="BC35" s="94" t="str">
        <f t="array" ref="BC35">IFERROR(INDEX(REPORT!$A$4:$BZ$99,MATCH($A35,REPORT!$A$4:$A$99,0),MATCH(BC$1,REPORT!$A$4:$BZ$4,0)),"")</f>
        <v/>
      </c>
      <c r="BD35" s="94" t="str">
        <f t="array" ref="BD35">IFERROR(INDEX(REPORT!$A$4:$BZ$99,MATCH($A35,REPORT!$A$4:$A$99,0),MATCH(BD$1,REPORT!$A$4:$BZ$4,0)),"")</f>
        <v/>
      </c>
      <c r="BE35" s="94" t="str">
        <f t="array" ref="BE35">IFERROR(INDEX(REPORT!$A$4:$BZ$99,MATCH($A35,REPORT!$A$4:$A$99,0),MATCH(BE$1,REPORT!$A$4:$BZ$4,0)),"")</f>
        <v/>
      </c>
      <c r="BF35" s="94" t="str">
        <f t="array" ref="BF35">IFERROR(INDEX(REPORT!$A$4:$BZ$99,MATCH($A35,REPORT!$A$4:$A$99,0),MATCH(BF$1,REPORT!$A$4:$BZ$4,0)),"")</f>
        <v/>
      </c>
      <c r="BG35" s="94" t="str">
        <f t="array" ref="BG35">IFERROR(INDEX(REPORT!$A$4:$BZ$99,MATCH($A35,REPORT!$A$4:$A$99,0),MATCH(BG$1,REPORT!$A$4:$BZ$4,0)),"")</f>
        <v/>
      </c>
      <c r="BH35" s="94" t="str">
        <f t="array" ref="BH35">IFERROR(INDEX(REPORT!$A$4:$BZ$99,MATCH($A35,REPORT!$A$4:$A$99,0),MATCH(BH$1,REPORT!$A$4:$BZ$4,0)),"")</f>
        <v/>
      </c>
    </row>
    <row r="36" spans="1:60" ht="15.75" customHeight="1" x14ac:dyDescent="0.2">
      <c r="A36" s="94" t="str">
        <f>IF(LEN(REPORT!A39)&gt;2,REPORT!A39,"")</f>
        <v/>
      </c>
      <c r="B36" s="94" t="str">
        <f t="array" ref="B36">IFERROR(INDEX(REPORT!$A$4:$BZ$99,MATCH($A36,REPORT!$A$4:$A$99,0),MATCH(B$1,REPORT!$A$4:$BZ$4,0)),"")</f>
        <v/>
      </c>
      <c r="C36" s="94" t="str">
        <f t="array" ref="C36">IFERROR(INDEX(REPORT!$A$4:$BZ$99,MATCH($A36,REPORT!$A$4:$A$99,0),MATCH(C$1,REPORT!$A$4:$BZ$4,0)),"")</f>
        <v/>
      </c>
      <c r="D36" s="94" t="str">
        <f t="array" ref="D36">IFERROR(INDEX(REPORT!$A$4:$BZ$99,MATCH($A36,REPORT!$A$4:$A$99,0),MATCH(D$1,REPORT!$A$4:$BZ$4,0)),"")</f>
        <v/>
      </c>
      <c r="E36" s="94" t="str">
        <f t="array" ref="E36">IFERROR(INDEX(REPORT!$A$4:$BZ$99,MATCH($A36,REPORT!$A$4:$A$99,0),MATCH(E$1,REPORT!$A$4:$BZ$4,0)),"")</f>
        <v/>
      </c>
      <c r="F36" s="94" t="str">
        <f t="array" ref="F36">IFERROR(INDEX(REPORT!$A$4:$BZ$99,MATCH($A36,REPORT!$A$4:$A$99,0),MATCH(F$1,REPORT!$A$4:$BZ$4,0)),"")</f>
        <v/>
      </c>
      <c r="G36" s="94" t="str">
        <f t="array" ref="G36">IFERROR(INDEX(REPORT!$A$4:$BZ$99,MATCH($A36,REPORT!$A$4:$A$99,0),MATCH(G$1,REPORT!$A$4:$BZ$4,0)),"")</f>
        <v/>
      </c>
      <c r="H36" s="94" t="str">
        <f t="array" ref="H36">IFERROR(INDEX(REPORT!$A$4:$BZ$99,MATCH($A36,REPORT!$A$4:$A$99,0),MATCH(H$1,REPORT!$A$4:$BZ$4,0)),"")</f>
        <v/>
      </c>
      <c r="I36" s="94" t="str">
        <f t="array" ref="I36">IFERROR(INDEX(REPORT!$A$4:$BZ$99,MATCH($A36,REPORT!$A$4:$A$99,0),MATCH(I$1,REPORT!$A$4:$BZ$4,0)),"")</f>
        <v/>
      </c>
      <c r="J36" s="94" t="str">
        <f t="array" ref="J36">IFERROR(INDEX(REPORT!$A$4:$BZ$99,MATCH($A36,REPORT!$A$4:$A$99,0),MATCH(J$1,REPORT!$A$4:$BZ$4,0)),"")</f>
        <v/>
      </c>
      <c r="K36" s="94" t="str">
        <f t="array" ref="K36">IFERROR(INDEX(REPORT!$A$4:$BZ$99,MATCH($A36,REPORT!$A$4:$A$99,0),MATCH(K$1,REPORT!$A$4:$BZ$4,0)),"")</f>
        <v/>
      </c>
      <c r="L36" s="94" t="str">
        <f t="array" ref="L36">IFERROR(INDEX(REPORT!$A$4:$BZ$99,MATCH($A36,REPORT!$A$4:$A$99,0),MATCH(L$1,REPORT!$A$4:$BZ$4,0)),"")</f>
        <v/>
      </c>
      <c r="M36" s="94" t="str">
        <f t="array" ref="M36">IFERROR(INDEX(REPORT!$A$4:$BZ$99,MATCH($A36,REPORT!$A$4:$A$99,0),MATCH(M$1,REPORT!$A$4:$BZ$4,0)),"")</f>
        <v/>
      </c>
      <c r="N36" s="94" t="str">
        <f t="array" ref="N36">IFERROR(INDEX(REPORT!$A$4:$BZ$99,MATCH($A36,REPORT!$A$4:$A$99,0),MATCH(N$1,REPORT!$A$4:$BZ$4,0)),"")</f>
        <v/>
      </c>
      <c r="O36" s="94" t="str">
        <f t="array" ref="O36">IFERROR(INDEX(REPORT!$A$4:$BZ$99,MATCH($A36,REPORT!$A$4:$A$99,0),MATCH(O$1,REPORT!$A$4:$BZ$4,0)),"")</f>
        <v/>
      </c>
      <c r="P36" s="94" t="str">
        <f t="array" ref="P36">IFERROR(INDEX(REPORT!$A$4:$BZ$99,MATCH($A36,REPORT!$A$4:$A$99,0),MATCH(P$1,REPORT!$A$4:$BZ$4,0)),"")</f>
        <v/>
      </c>
      <c r="Q36" s="94" t="str">
        <f t="array" ref="Q36">IFERROR(INDEX(REPORT!$A$4:$BZ$99,MATCH($A36,REPORT!$A$4:$A$99,0),MATCH(Q$1,REPORT!$A$4:$BZ$4,0)),"")</f>
        <v/>
      </c>
      <c r="R36" s="94" t="str">
        <f t="array" ref="R36">IFERROR(INDEX(REPORT!$A$4:$BZ$99,MATCH($A36,REPORT!$A$4:$A$99,0),MATCH(R$1,REPORT!$A$4:$BZ$4,0)),"")</f>
        <v/>
      </c>
      <c r="S36" s="94" t="str">
        <f t="array" ref="S36">IFERROR(INDEX(REPORT!$A$4:$BZ$99,MATCH($A36,REPORT!$A$4:$A$99,0),MATCH(S$1,REPORT!$A$4:$BZ$4,0)),"")</f>
        <v/>
      </c>
      <c r="T36" s="94" t="str">
        <f t="array" ref="T36">IFERROR(INDEX(REPORT!$A$4:$BZ$99,MATCH($A36,REPORT!$A$4:$A$99,0),MATCH(T$1,REPORT!$A$4:$BZ$4,0)),"")</f>
        <v/>
      </c>
      <c r="U36" s="94" t="str">
        <f t="array" ref="U36">IFERROR(INDEX(REPORT!$A$4:$BZ$99,MATCH($A36,REPORT!$A$4:$A$99,0),MATCH(U$1,REPORT!$A$4:$BZ$4,0)),"")</f>
        <v/>
      </c>
      <c r="V36" s="94" t="str">
        <f t="array" ref="V36">IFERROR(INDEX(REPORT!$A$4:$BZ$99,MATCH($A36,REPORT!$A$4:$A$99,0),MATCH(V$1,REPORT!$A$4:$BZ$4,0)),"")</f>
        <v/>
      </c>
      <c r="W36" s="94" t="str">
        <f t="array" ref="W36">IFERROR(INDEX(REPORT!$A$4:$BZ$99,MATCH($A36,REPORT!$A$4:$A$99,0),MATCH(W$1,REPORT!$A$4:$BZ$4,0)),"")</f>
        <v/>
      </c>
      <c r="X36" s="94" t="str">
        <f t="array" ref="X36">IFERROR(INDEX(REPORT!$A$4:$BZ$99,MATCH($A36,REPORT!$A$4:$A$99,0),MATCH(X$1,REPORT!$A$4:$BZ$4,0)),"")</f>
        <v/>
      </c>
      <c r="Y36" s="94" t="str">
        <f t="array" ref="Y36">IFERROR(INDEX(REPORT!$A$4:$BZ$99,MATCH($A36,REPORT!$A$4:$A$99,0),MATCH(Y$1,REPORT!$A$4:$BZ$4,0)),"")</f>
        <v/>
      </c>
      <c r="Z36" s="94" t="str">
        <f t="array" ref="Z36">IFERROR(INDEX(REPORT!$A$4:$BZ$99,MATCH($A36,REPORT!$A$4:$A$99,0),MATCH(Z$1,REPORT!$A$4:$BZ$4,0)),"")</f>
        <v/>
      </c>
      <c r="AA36" s="94" t="str">
        <f t="array" ref="AA36">IFERROR(INDEX(REPORT!$A$4:$BZ$99,MATCH($A36,REPORT!$A$4:$A$99,0),MATCH(AA$1,REPORT!$A$4:$BZ$4,0)),"")</f>
        <v/>
      </c>
      <c r="AB36" s="94" t="str">
        <f t="array" ref="AB36">IFERROR(INDEX(REPORT!$A$4:$BZ$99,MATCH($A36,REPORT!$A$4:$A$99,0),MATCH(AB$1,REPORT!$A$4:$BZ$4,0)),"")</f>
        <v/>
      </c>
      <c r="AC36" s="94" t="str">
        <f t="array" ref="AC36">IFERROR(INDEX(REPORT!$A$4:$BZ$99,MATCH($A36,REPORT!$A$4:$A$99,0),MATCH(AC$1,REPORT!$A$4:$BZ$4,0)),"")</f>
        <v/>
      </c>
      <c r="AD36" s="94" t="str">
        <f t="array" ref="AD36">IFERROR(INDEX(REPORT!$A$4:$BZ$99,MATCH($A36,REPORT!$A$4:$A$99,0),MATCH(AD$1,REPORT!$A$4:$BZ$4,0)),"")</f>
        <v/>
      </c>
      <c r="AE36" s="94" t="str">
        <f t="array" ref="AE36">IFERROR(INDEX(REPORT!$A$4:$BZ$99,MATCH($A36,REPORT!$A$4:$A$99,0),MATCH(AE$1,REPORT!$A$4:$BZ$4,0)),"")</f>
        <v/>
      </c>
      <c r="AF36" s="94" t="str">
        <f t="array" ref="AF36">IFERROR(INDEX(REPORT!$A$4:$BZ$99,MATCH($A36,REPORT!$A$4:$A$99,0),MATCH(AF$1,REPORT!$A$4:$BZ$4,0)),"")</f>
        <v/>
      </c>
      <c r="AG36" s="94" t="str">
        <f t="array" ref="AG36">IFERROR(INDEX(REPORT!$A$4:$BZ$99,MATCH($A36,REPORT!$A$4:$A$99,0),MATCH(AG$1,REPORT!$A$4:$BZ$4,0)),"")</f>
        <v/>
      </c>
      <c r="AH36" s="94" t="str">
        <f t="array" ref="AH36">IFERROR(INDEX(REPORT!$A$4:$BZ$99,MATCH($A36,REPORT!$A$4:$A$99,0),MATCH(AH$1,REPORT!$A$4:$BZ$4,0)),"")</f>
        <v/>
      </c>
      <c r="AI36" s="94" t="str">
        <f t="array" ref="AI36">IFERROR(INDEX(REPORT!$A$4:$BZ$99,MATCH($A36,REPORT!$A$4:$A$99,0),MATCH(AI$1,REPORT!$A$4:$BZ$4,0)),"")</f>
        <v/>
      </c>
      <c r="AJ36" s="94" t="str">
        <f t="array" ref="AJ36">IFERROR(INDEX(REPORT!$A$4:$BZ$99,MATCH($A36,REPORT!$A$4:$A$99,0),MATCH(AJ$1,REPORT!$A$4:$BZ$4,0)),"")</f>
        <v/>
      </c>
      <c r="AK36" s="94" t="str">
        <f t="array" ref="AK36">IFERROR(INDEX(REPORT!$A$4:$BZ$99,MATCH($A36,REPORT!$A$4:$A$99,0),MATCH(AK$1,REPORT!$A$4:$BZ$4,0)),"")</f>
        <v/>
      </c>
      <c r="AL36" s="94" t="str">
        <f t="array" ref="AL36">IFERROR(INDEX(REPORT!$A$4:$BZ$99,MATCH($A36,REPORT!$A$4:$A$99,0),MATCH(AL$1,REPORT!$A$4:$BZ$4,0)),"")</f>
        <v/>
      </c>
      <c r="AM36" s="94" t="str">
        <f t="array" ref="AM36">IFERROR(INDEX(REPORT!$A$4:$BZ$99,MATCH($A36,REPORT!$A$4:$A$99,0),MATCH(AM$1,REPORT!$A$4:$BZ$4,0)),"")</f>
        <v/>
      </c>
      <c r="AN36" s="94" t="str">
        <f t="array" ref="AN36">IFERROR(INDEX(REPORT!$A$4:$BZ$99,MATCH($A36,REPORT!$A$4:$A$99,0),MATCH(AN$1,REPORT!$A$4:$BZ$4,0)),"")</f>
        <v/>
      </c>
      <c r="AO36" s="94" t="str">
        <f t="array" ref="AO36">IFERROR(INDEX(REPORT!$A$4:$BZ$99,MATCH($A36,REPORT!$A$4:$A$99,0),MATCH(AO$1,REPORT!$A$4:$BZ$4,0)),"")</f>
        <v/>
      </c>
      <c r="AP36" s="94" t="str">
        <f t="array" ref="AP36">IFERROR(INDEX(REPORT!$A$4:$BZ$99,MATCH($A36,REPORT!$A$4:$A$99,0),MATCH(AP$1,REPORT!$A$4:$BZ$4,0)),"")</f>
        <v/>
      </c>
      <c r="AQ36" s="94" t="str">
        <f t="array" ref="AQ36">IFERROR(INDEX(REPORT!$A$4:$BZ$99,MATCH($A36,REPORT!$A$4:$A$99,0),MATCH(AQ$1,REPORT!$A$4:$BZ$4,0)),"")</f>
        <v/>
      </c>
      <c r="AR36" s="94" t="str">
        <f t="array" ref="AR36">IFERROR(INDEX(REPORT!$A$4:$BZ$99,MATCH($A36,REPORT!$A$4:$A$99,0),MATCH(AR$1,REPORT!$A$4:$BZ$4,0)),"")</f>
        <v/>
      </c>
      <c r="AS36" s="94" t="str">
        <f t="array" ref="AS36">IFERROR(INDEX(REPORT!$A$4:$BZ$99,MATCH($A36,REPORT!$A$4:$A$99,0),MATCH(AS$1,REPORT!$A$4:$BZ$4,0)),"")</f>
        <v/>
      </c>
      <c r="AT36" s="94" t="str">
        <f t="array" ref="AT36">IFERROR(INDEX(REPORT!$A$4:$BZ$99,MATCH($A36,REPORT!$A$4:$A$99,0),MATCH(AT$1,REPORT!$A$4:$BZ$4,0)),"")</f>
        <v/>
      </c>
      <c r="AU36" s="94" t="str">
        <f t="array" ref="AU36">IFERROR(INDEX(REPORT!$A$4:$BZ$99,MATCH($A36,REPORT!$A$4:$A$99,0),MATCH(AU$1,REPORT!$A$4:$BZ$4,0)),"")</f>
        <v/>
      </c>
      <c r="AV36" s="94" t="str">
        <f t="array" ref="AV36">IFERROR(INDEX(REPORT!$A$4:$BZ$99,MATCH($A36,REPORT!$A$4:$A$99,0),MATCH(AV$1,REPORT!$A$4:$BZ$4,0)),"")</f>
        <v/>
      </c>
      <c r="AW36" s="94" t="str">
        <f t="array" ref="AW36">IFERROR(INDEX(REPORT!$A$4:$BZ$99,MATCH($A36,REPORT!$A$4:$A$99,0),MATCH(AW$1,REPORT!$A$4:$BZ$4,0)),"")</f>
        <v/>
      </c>
      <c r="AX36" s="94" t="str">
        <f t="array" ref="AX36">IFERROR(INDEX(REPORT!$A$4:$BZ$99,MATCH($A36,REPORT!$A$4:$A$99,0),MATCH(AX$1,REPORT!$A$4:$BZ$4,0)),"")</f>
        <v/>
      </c>
      <c r="AY36" s="94" t="str">
        <f t="array" ref="AY36">IFERROR(INDEX(REPORT!$A$4:$BZ$99,MATCH($A36,REPORT!$A$4:$A$99,0),MATCH(AY$1,REPORT!$A$4:$BZ$4,0)),"")</f>
        <v/>
      </c>
      <c r="AZ36" s="94" t="str">
        <f t="array" ref="AZ36">IFERROR(INDEX(REPORT!$A$4:$BZ$99,MATCH($A36,REPORT!$A$4:$A$99,0),MATCH(AZ$1,REPORT!$A$4:$BZ$4,0)),"")</f>
        <v/>
      </c>
      <c r="BA36" s="94" t="str">
        <f t="array" ref="BA36">IFERROR(INDEX(REPORT!$A$4:$BZ$99,MATCH($A36,REPORT!$A$4:$A$99,0),MATCH(BA$1,REPORT!$A$4:$BZ$4,0)),"")</f>
        <v/>
      </c>
      <c r="BB36" s="94" t="str">
        <f t="array" ref="BB36">IFERROR(INDEX(REPORT!$A$4:$BZ$99,MATCH($A36,REPORT!$A$4:$A$99,0),MATCH(BB$1,REPORT!$A$4:$BZ$4,0)),"")</f>
        <v/>
      </c>
      <c r="BC36" s="94" t="str">
        <f t="array" ref="BC36">IFERROR(INDEX(REPORT!$A$4:$BZ$99,MATCH($A36,REPORT!$A$4:$A$99,0),MATCH(BC$1,REPORT!$A$4:$BZ$4,0)),"")</f>
        <v/>
      </c>
      <c r="BD36" s="94" t="str">
        <f t="array" ref="BD36">IFERROR(INDEX(REPORT!$A$4:$BZ$99,MATCH($A36,REPORT!$A$4:$A$99,0),MATCH(BD$1,REPORT!$A$4:$BZ$4,0)),"")</f>
        <v/>
      </c>
      <c r="BE36" s="94" t="str">
        <f t="array" ref="BE36">IFERROR(INDEX(REPORT!$A$4:$BZ$99,MATCH($A36,REPORT!$A$4:$A$99,0),MATCH(BE$1,REPORT!$A$4:$BZ$4,0)),"")</f>
        <v/>
      </c>
      <c r="BF36" s="94" t="str">
        <f t="array" ref="BF36">IFERROR(INDEX(REPORT!$A$4:$BZ$99,MATCH($A36,REPORT!$A$4:$A$99,0),MATCH(BF$1,REPORT!$A$4:$BZ$4,0)),"")</f>
        <v/>
      </c>
      <c r="BG36" s="94" t="str">
        <f t="array" ref="BG36">IFERROR(INDEX(REPORT!$A$4:$BZ$99,MATCH($A36,REPORT!$A$4:$A$99,0),MATCH(BG$1,REPORT!$A$4:$BZ$4,0)),"")</f>
        <v/>
      </c>
      <c r="BH36" s="94" t="str">
        <f t="array" ref="BH36">IFERROR(INDEX(REPORT!$A$4:$BZ$99,MATCH($A36,REPORT!$A$4:$A$99,0),MATCH(BH$1,REPORT!$A$4:$BZ$4,0)),"")</f>
        <v/>
      </c>
    </row>
    <row r="37" spans="1:60" ht="15.75" customHeight="1" x14ac:dyDescent="0.2">
      <c r="A37" s="94" t="str">
        <f>IF(LEN(REPORT!A40)&gt;2,REPORT!A40,"")</f>
        <v/>
      </c>
      <c r="B37" s="94" t="str">
        <f t="array" ref="B37">IFERROR(INDEX(REPORT!$A$4:$BZ$99,MATCH($A37,REPORT!$A$4:$A$99,0),MATCH(B$1,REPORT!$A$4:$BZ$4,0)),"")</f>
        <v/>
      </c>
      <c r="C37" s="94" t="str">
        <f t="array" ref="C37">IFERROR(INDEX(REPORT!$A$4:$BZ$99,MATCH($A37,REPORT!$A$4:$A$99,0),MATCH(C$1,REPORT!$A$4:$BZ$4,0)),"")</f>
        <v/>
      </c>
      <c r="D37" s="94" t="str">
        <f t="array" ref="D37">IFERROR(INDEX(REPORT!$A$4:$BZ$99,MATCH($A37,REPORT!$A$4:$A$99,0),MATCH(D$1,REPORT!$A$4:$BZ$4,0)),"")</f>
        <v/>
      </c>
      <c r="E37" s="94" t="str">
        <f t="array" ref="E37">IFERROR(INDEX(REPORT!$A$4:$BZ$99,MATCH($A37,REPORT!$A$4:$A$99,0),MATCH(E$1,REPORT!$A$4:$BZ$4,0)),"")</f>
        <v/>
      </c>
      <c r="F37" s="94" t="str">
        <f t="array" ref="F37">IFERROR(INDEX(REPORT!$A$4:$BZ$99,MATCH($A37,REPORT!$A$4:$A$99,0),MATCH(F$1,REPORT!$A$4:$BZ$4,0)),"")</f>
        <v/>
      </c>
      <c r="G37" s="94" t="str">
        <f t="array" ref="G37">IFERROR(INDEX(REPORT!$A$4:$BZ$99,MATCH($A37,REPORT!$A$4:$A$99,0),MATCH(G$1,REPORT!$A$4:$BZ$4,0)),"")</f>
        <v/>
      </c>
      <c r="H37" s="94" t="str">
        <f t="array" ref="H37">IFERROR(INDEX(REPORT!$A$4:$BZ$99,MATCH($A37,REPORT!$A$4:$A$99,0),MATCH(H$1,REPORT!$A$4:$BZ$4,0)),"")</f>
        <v/>
      </c>
      <c r="I37" s="94" t="str">
        <f t="array" ref="I37">IFERROR(INDEX(REPORT!$A$4:$BZ$99,MATCH($A37,REPORT!$A$4:$A$99,0),MATCH(I$1,REPORT!$A$4:$BZ$4,0)),"")</f>
        <v/>
      </c>
      <c r="J37" s="94" t="str">
        <f t="array" ref="J37">IFERROR(INDEX(REPORT!$A$4:$BZ$99,MATCH($A37,REPORT!$A$4:$A$99,0),MATCH(J$1,REPORT!$A$4:$BZ$4,0)),"")</f>
        <v/>
      </c>
      <c r="K37" s="94" t="str">
        <f t="array" ref="K37">IFERROR(INDEX(REPORT!$A$4:$BZ$99,MATCH($A37,REPORT!$A$4:$A$99,0),MATCH(K$1,REPORT!$A$4:$BZ$4,0)),"")</f>
        <v/>
      </c>
      <c r="L37" s="94" t="str">
        <f t="array" ref="L37">IFERROR(INDEX(REPORT!$A$4:$BZ$99,MATCH($A37,REPORT!$A$4:$A$99,0),MATCH(L$1,REPORT!$A$4:$BZ$4,0)),"")</f>
        <v/>
      </c>
      <c r="M37" s="94" t="str">
        <f t="array" ref="M37">IFERROR(INDEX(REPORT!$A$4:$BZ$99,MATCH($A37,REPORT!$A$4:$A$99,0),MATCH(M$1,REPORT!$A$4:$BZ$4,0)),"")</f>
        <v/>
      </c>
      <c r="N37" s="94" t="str">
        <f t="array" ref="N37">IFERROR(INDEX(REPORT!$A$4:$BZ$99,MATCH($A37,REPORT!$A$4:$A$99,0),MATCH(N$1,REPORT!$A$4:$BZ$4,0)),"")</f>
        <v/>
      </c>
      <c r="O37" s="94" t="str">
        <f t="array" ref="O37">IFERROR(INDEX(REPORT!$A$4:$BZ$99,MATCH($A37,REPORT!$A$4:$A$99,0),MATCH(O$1,REPORT!$A$4:$BZ$4,0)),"")</f>
        <v/>
      </c>
      <c r="P37" s="94" t="str">
        <f t="array" ref="P37">IFERROR(INDEX(REPORT!$A$4:$BZ$99,MATCH($A37,REPORT!$A$4:$A$99,0),MATCH(P$1,REPORT!$A$4:$BZ$4,0)),"")</f>
        <v/>
      </c>
      <c r="Q37" s="94" t="str">
        <f t="array" ref="Q37">IFERROR(INDEX(REPORT!$A$4:$BZ$99,MATCH($A37,REPORT!$A$4:$A$99,0),MATCH(Q$1,REPORT!$A$4:$BZ$4,0)),"")</f>
        <v/>
      </c>
      <c r="R37" s="94" t="str">
        <f t="array" ref="R37">IFERROR(INDEX(REPORT!$A$4:$BZ$99,MATCH($A37,REPORT!$A$4:$A$99,0),MATCH(R$1,REPORT!$A$4:$BZ$4,0)),"")</f>
        <v/>
      </c>
      <c r="S37" s="94" t="str">
        <f t="array" ref="S37">IFERROR(INDEX(REPORT!$A$4:$BZ$99,MATCH($A37,REPORT!$A$4:$A$99,0),MATCH(S$1,REPORT!$A$4:$BZ$4,0)),"")</f>
        <v/>
      </c>
      <c r="T37" s="94" t="str">
        <f t="array" ref="T37">IFERROR(INDEX(REPORT!$A$4:$BZ$99,MATCH($A37,REPORT!$A$4:$A$99,0),MATCH(T$1,REPORT!$A$4:$BZ$4,0)),"")</f>
        <v/>
      </c>
      <c r="U37" s="94" t="str">
        <f t="array" ref="U37">IFERROR(INDEX(REPORT!$A$4:$BZ$99,MATCH($A37,REPORT!$A$4:$A$99,0),MATCH(U$1,REPORT!$A$4:$BZ$4,0)),"")</f>
        <v/>
      </c>
      <c r="V37" s="94" t="str">
        <f t="array" ref="V37">IFERROR(INDEX(REPORT!$A$4:$BZ$99,MATCH($A37,REPORT!$A$4:$A$99,0),MATCH(V$1,REPORT!$A$4:$BZ$4,0)),"")</f>
        <v/>
      </c>
      <c r="W37" s="94" t="str">
        <f t="array" ref="W37">IFERROR(INDEX(REPORT!$A$4:$BZ$99,MATCH($A37,REPORT!$A$4:$A$99,0),MATCH(W$1,REPORT!$A$4:$BZ$4,0)),"")</f>
        <v/>
      </c>
      <c r="X37" s="94" t="str">
        <f t="array" ref="X37">IFERROR(INDEX(REPORT!$A$4:$BZ$99,MATCH($A37,REPORT!$A$4:$A$99,0),MATCH(X$1,REPORT!$A$4:$BZ$4,0)),"")</f>
        <v/>
      </c>
      <c r="Y37" s="94" t="str">
        <f t="array" ref="Y37">IFERROR(INDEX(REPORT!$A$4:$BZ$99,MATCH($A37,REPORT!$A$4:$A$99,0),MATCH(Y$1,REPORT!$A$4:$BZ$4,0)),"")</f>
        <v/>
      </c>
      <c r="Z37" s="94" t="str">
        <f t="array" ref="Z37">IFERROR(INDEX(REPORT!$A$4:$BZ$99,MATCH($A37,REPORT!$A$4:$A$99,0),MATCH(Z$1,REPORT!$A$4:$BZ$4,0)),"")</f>
        <v/>
      </c>
      <c r="AA37" s="94" t="str">
        <f t="array" ref="AA37">IFERROR(INDEX(REPORT!$A$4:$BZ$99,MATCH($A37,REPORT!$A$4:$A$99,0),MATCH(AA$1,REPORT!$A$4:$BZ$4,0)),"")</f>
        <v/>
      </c>
      <c r="AB37" s="94" t="str">
        <f t="array" ref="AB37">IFERROR(INDEX(REPORT!$A$4:$BZ$99,MATCH($A37,REPORT!$A$4:$A$99,0),MATCH(AB$1,REPORT!$A$4:$BZ$4,0)),"")</f>
        <v/>
      </c>
      <c r="AC37" s="94" t="str">
        <f t="array" ref="AC37">IFERROR(INDEX(REPORT!$A$4:$BZ$99,MATCH($A37,REPORT!$A$4:$A$99,0),MATCH(AC$1,REPORT!$A$4:$BZ$4,0)),"")</f>
        <v/>
      </c>
      <c r="AD37" s="94" t="str">
        <f t="array" ref="AD37">IFERROR(INDEX(REPORT!$A$4:$BZ$99,MATCH($A37,REPORT!$A$4:$A$99,0),MATCH(AD$1,REPORT!$A$4:$BZ$4,0)),"")</f>
        <v/>
      </c>
      <c r="AE37" s="94" t="str">
        <f t="array" ref="AE37">IFERROR(INDEX(REPORT!$A$4:$BZ$99,MATCH($A37,REPORT!$A$4:$A$99,0),MATCH(AE$1,REPORT!$A$4:$BZ$4,0)),"")</f>
        <v/>
      </c>
      <c r="AF37" s="94" t="str">
        <f t="array" ref="AF37">IFERROR(INDEX(REPORT!$A$4:$BZ$99,MATCH($A37,REPORT!$A$4:$A$99,0),MATCH(AF$1,REPORT!$A$4:$BZ$4,0)),"")</f>
        <v/>
      </c>
      <c r="AG37" s="94" t="str">
        <f t="array" ref="AG37">IFERROR(INDEX(REPORT!$A$4:$BZ$99,MATCH($A37,REPORT!$A$4:$A$99,0),MATCH(AG$1,REPORT!$A$4:$BZ$4,0)),"")</f>
        <v/>
      </c>
      <c r="AH37" s="94" t="str">
        <f t="array" ref="AH37">IFERROR(INDEX(REPORT!$A$4:$BZ$99,MATCH($A37,REPORT!$A$4:$A$99,0),MATCH(AH$1,REPORT!$A$4:$BZ$4,0)),"")</f>
        <v/>
      </c>
      <c r="AI37" s="94" t="str">
        <f t="array" ref="AI37">IFERROR(INDEX(REPORT!$A$4:$BZ$99,MATCH($A37,REPORT!$A$4:$A$99,0),MATCH(AI$1,REPORT!$A$4:$BZ$4,0)),"")</f>
        <v/>
      </c>
      <c r="AJ37" s="94" t="str">
        <f t="array" ref="AJ37">IFERROR(INDEX(REPORT!$A$4:$BZ$99,MATCH($A37,REPORT!$A$4:$A$99,0),MATCH(AJ$1,REPORT!$A$4:$BZ$4,0)),"")</f>
        <v/>
      </c>
      <c r="AK37" s="94" t="str">
        <f t="array" ref="AK37">IFERROR(INDEX(REPORT!$A$4:$BZ$99,MATCH($A37,REPORT!$A$4:$A$99,0),MATCH(AK$1,REPORT!$A$4:$BZ$4,0)),"")</f>
        <v/>
      </c>
      <c r="AL37" s="94" t="str">
        <f t="array" ref="AL37">IFERROR(INDEX(REPORT!$A$4:$BZ$99,MATCH($A37,REPORT!$A$4:$A$99,0),MATCH(AL$1,REPORT!$A$4:$BZ$4,0)),"")</f>
        <v/>
      </c>
      <c r="AM37" s="94" t="str">
        <f t="array" ref="AM37">IFERROR(INDEX(REPORT!$A$4:$BZ$99,MATCH($A37,REPORT!$A$4:$A$99,0),MATCH(AM$1,REPORT!$A$4:$BZ$4,0)),"")</f>
        <v/>
      </c>
      <c r="AN37" s="94" t="str">
        <f t="array" ref="AN37">IFERROR(INDEX(REPORT!$A$4:$BZ$99,MATCH($A37,REPORT!$A$4:$A$99,0),MATCH(AN$1,REPORT!$A$4:$BZ$4,0)),"")</f>
        <v/>
      </c>
      <c r="AO37" s="94" t="str">
        <f t="array" ref="AO37">IFERROR(INDEX(REPORT!$A$4:$BZ$99,MATCH($A37,REPORT!$A$4:$A$99,0),MATCH(AO$1,REPORT!$A$4:$BZ$4,0)),"")</f>
        <v/>
      </c>
      <c r="AP37" s="94" t="str">
        <f t="array" ref="AP37">IFERROR(INDEX(REPORT!$A$4:$BZ$99,MATCH($A37,REPORT!$A$4:$A$99,0),MATCH(AP$1,REPORT!$A$4:$BZ$4,0)),"")</f>
        <v/>
      </c>
      <c r="AQ37" s="94" t="str">
        <f t="array" ref="AQ37">IFERROR(INDEX(REPORT!$A$4:$BZ$99,MATCH($A37,REPORT!$A$4:$A$99,0),MATCH(AQ$1,REPORT!$A$4:$BZ$4,0)),"")</f>
        <v/>
      </c>
      <c r="AR37" s="94" t="str">
        <f t="array" ref="AR37">IFERROR(INDEX(REPORT!$A$4:$BZ$99,MATCH($A37,REPORT!$A$4:$A$99,0),MATCH(AR$1,REPORT!$A$4:$BZ$4,0)),"")</f>
        <v/>
      </c>
      <c r="AS37" s="94" t="str">
        <f t="array" ref="AS37">IFERROR(INDEX(REPORT!$A$4:$BZ$99,MATCH($A37,REPORT!$A$4:$A$99,0),MATCH(AS$1,REPORT!$A$4:$BZ$4,0)),"")</f>
        <v/>
      </c>
      <c r="AT37" s="94" t="str">
        <f t="array" ref="AT37">IFERROR(INDEX(REPORT!$A$4:$BZ$99,MATCH($A37,REPORT!$A$4:$A$99,0),MATCH(AT$1,REPORT!$A$4:$BZ$4,0)),"")</f>
        <v/>
      </c>
      <c r="AU37" s="94" t="str">
        <f t="array" ref="AU37">IFERROR(INDEX(REPORT!$A$4:$BZ$99,MATCH($A37,REPORT!$A$4:$A$99,0),MATCH(AU$1,REPORT!$A$4:$BZ$4,0)),"")</f>
        <v/>
      </c>
      <c r="AV37" s="94" t="str">
        <f t="array" ref="AV37">IFERROR(INDEX(REPORT!$A$4:$BZ$99,MATCH($A37,REPORT!$A$4:$A$99,0),MATCH(AV$1,REPORT!$A$4:$BZ$4,0)),"")</f>
        <v/>
      </c>
      <c r="AW37" s="94" t="str">
        <f t="array" ref="AW37">IFERROR(INDEX(REPORT!$A$4:$BZ$99,MATCH($A37,REPORT!$A$4:$A$99,0),MATCH(AW$1,REPORT!$A$4:$BZ$4,0)),"")</f>
        <v/>
      </c>
      <c r="AX37" s="94" t="str">
        <f t="array" ref="AX37">IFERROR(INDEX(REPORT!$A$4:$BZ$99,MATCH($A37,REPORT!$A$4:$A$99,0),MATCH(AX$1,REPORT!$A$4:$BZ$4,0)),"")</f>
        <v/>
      </c>
      <c r="AY37" s="94" t="str">
        <f t="array" ref="AY37">IFERROR(INDEX(REPORT!$A$4:$BZ$99,MATCH($A37,REPORT!$A$4:$A$99,0),MATCH(AY$1,REPORT!$A$4:$BZ$4,0)),"")</f>
        <v/>
      </c>
      <c r="AZ37" s="94" t="str">
        <f t="array" ref="AZ37">IFERROR(INDEX(REPORT!$A$4:$BZ$99,MATCH($A37,REPORT!$A$4:$A$99,0),MATCH(AZ$1,REPORT!$A$4:$BZ$4,0)),"")</f>
        <v/>
      </c>
      <c r="BA37" s="94" t="str">
        <f t="array" ref="BA37">IFERROR(INDEX(REPORT!$A$4:$BZ$99,MATCH($A37,REPORT!$A$4:$A$99,0),MATCH(BA$1,REPORT!$A$4:$BZ$4,0)),"")</f>
        <v/>
      </c>
      <c r="BB37" s="94" t="str">
        <f t="array" ref="BB37">IFERROR(INDEX(REPORT!$A$4:$BZ$99,MATCH($A37,REPORT!$A$4:$A$99,0),MATCH(BB$1,REPORT!$A$4:$BZ$4,0)),"")</f>
        <v/>
      </c>
      <c r="BC37" s="94" t="str">
        <f t="array" ref="BC37">IFERROR(INDEX(REPORT!$A$4:$BZ$99,MATCH($A37,REPORT!$A$4:$A$99,0),MATCH(BC$1,REPORT!$A$4:$BZ$4,0)),"")</f>
        <v/>
      </c>
      <c r="BD37" s="94" t="str">
        <f t="array" ref="BD37">IFERROR(INDEX(REPORT!$A$4:$BZ$99,MATCH($A37,REPORT!$A$4:$A$99,0),MATCH(BD$1,REPORT!$A$4:$BZ$4,0)),"")</f>
        <v/>
      </c>
      <c r="BE37" s="94" t="str">
        <f t="array" ref="BE37">IFERROR(INDEX(REPORT!$A$4:$BZ$99,MATCH($A37,REPORT!$A$4:$A$99,0),MATCH(BE$1,REPORT!$A$4:$BZ$4,0)),"")</f>
        <v/>
      </c>
      <c r="BF37" s="94" t="str">
        <f t="array" ref="BF37">IFERROR(INDEX(REPORT!$A$4:$BZ$99,MATCH($A37,REPORT!$A$4:$A$99,0),MATCH(BF$1,REPORT!$A$4:$BZ$4,0)),"")</f>
        <v/>
      </c>
      <c r="BG37" s="94" t="str">
        <f t="array" ref="BG37">IFERROR(INDEX(REPORT!$A$4:$BZ$99,MATCH($A37,REPORT!$A$4:$A$99,0),MATCH(BG$1,REPORT!$A$4:$BZ$4,0)),"")</f>
        <v/>
      </c>
      <c r="BH37" s="94" t="str">
        <f t="array" ref="BH37">IFERROR(INDEX(REPORT!$A$4:$BZ$99,MATCH($A37,REPORT!$A$4:$A$99,0),MATCH(BH$1,REPORT!$A$4:$BZ$4,0)),"")</f>
        <v/>
      </c>
    </row>
    <row r="38" spans="1:60" ht="15.75" customHeight="1" x14ac:dyDescent="0.2">
      <c r="A38" s="94" t="str">
        <f>IF(LEN(REPORT!A41)&gt;2,REPORT!A41,"")</f>
        <v/>
      </c>
      <c r="B38" s="94" t="str">
        <f t="array" ref="B38">IFERROR(INDEX(REPORT!$A$4:$BZ$99,MATCH($A38,REPORT!$A$4:$A$99,0),MATCH(B$1,REPORT!$A$4:$BZ$4,0)),"")</f>
        <v/>
      </c>
      <c r="C38" s="94" t="str">
        <f t="array" ref="C38">IFERROR(INDEX(REPORT!$A$4:$BZ$99,MATCH($A38,REPORT!$A$4:$A$99,0),MATCH(C$1,REPORT!$A$4:$BZ$4,0)),"")</f>
        <v/>
      </c>
      <c r="D38" s="94" t="str">
        <f t="array" ref="D38">IFERROR(INDEX(REPORT!$A$4:$BZ$99,MATCH($A38,REPORT!$A$4:$A$99,0),MATCH(D$1,REPORT!$A$4:$BZ$4,0)),"")</f>
        <v/>
      </c>
      <c r="E38" s="94" t="str">
        <f t="array" ref="E38">IFERROR(INDEX(REPORT!$A$4:$BZ$99,MATCH($A38,REPORT!$A$4:$A$99,0),MATCH(E$1,REPORT!$A$4:$BZ$4,0)),"")</f>
        <v/>
      </c>
      <c r="F38" s="94" t="str">
        <f t="array" ref="F38">IFERROR(INDEX(REPORT!$A$4:$BZ$99,MATCH($A38,REPORT!$A$4:$A$99,0),MATCH(F$1,REPORT!$A$4:$BZ$4,0)),"")</f>
        <v/>
      </c>
      <c r="G38" s="94" t="str">
        <f t="array" ref="G38">IFERROR(INDEX(REPORT!$A$4:$BZ$99,MATCH($A38,REPORT!$A$4:$A$99,0),MATCH(G$1,REPORT!$A$4:$BZ$4,0)),"")</f>
        <v/>
      </c>
      <c r="H38" s="94" t="str">
        <f t="array" ref="H38">IFERROR(INDEX(REPORT!$A$4:$BZ$99,MATCH($A38,REPORT!$A$4:$A$99,0),MATCH(H$1,REPORT!$A$4:$BZ$4,0)),"")</f>
        <v/>
      </c>
      <c r="I38" s="94" t="str">
        <f t="array" ref="I38">IFERROR(INDEX(REPORT!$A$4:$BZ$99,MATCH($A38,REPORT!$A$4:$A$99,0),MATCH(I$1,REPORT!$A$4:$BZ$4,0)),"")</f>
        <v/>
      </c>
      <c r="J38" s="94" t="str">
        <f t="array" ref="J38">IFERROR(INDEX(REPORT!$A$4:$BZ$99,MATCH($A38,REPORT!$A$4:$A$99,0),MATCH(J$1,REPORT!$A$4:$BZ$4,0)),"")</f>
        <v/>
      </c>
      <c r="K38" s="94" t="str">
        <f t="array" ref="K38">IFERROR(INDEX(REPORT!$A$4:$BZ$99,MATCH($A38,REPORT!$A$4:$A$99,0),MATCH(K$1,REPORT!$A$4:$BZ$4,0)),"")</f>
        <v/>
      </c>
      <c r="L38" s="94" t="str">
        <f t="array" ref="L38">IFERROR(INDEX(REPORT!$A$4:$BZ$99,MATCH($A38,REPORT!$A$4:$A$99,0),MATCH(L$1,REPORT!$A$4:$BZ$4,0)),"")</f>
        <v/>
      </c>
      <c r="M38" s="94" t="str">
        <f t="array" ref="M38">IFERROR(INDEX(REPORT!$A$4:$BZ$99,MATCH($A38,REPORT!$A$4:$A$99,0),MATCH(M$1,REPORT!$A$4:$BZ$4,0)),"")</f>
        <v/>
      </c>
      <c r="N38" s="94" t="str">
        <f t="array" ref="N38">IFERROR(INDEX(REPORT!$A$4:$BZ$99,MATCH($A38,REPORT!$A$4:$A$99,0),MATCH(N$1,REPORT!$A$4:$BZ$4,0)),"")</f>
        <v/>
      </c>
      <c r="O38" s="94" t="str">
        <f t="array" ref="O38">IFERROR(INDEX(REPORT!$A$4:$BZ$99,MATCH($A38,REPORT!$A$4:$A$99,0),MATCH(O$1,REPORT!$A$4:$BZ$4,0)),"")</f>
        <v/>
      </c>
      <c r="P38" s="94" t="str">
        <f t="array" ref="P38">IFERROR(INDEX(REPORT!$A$4:$BZ$99,MATCH($A38,REPORT!$A$4:$A$99,0),MATCH(P$1,REPORT!$A$4:$BZ$4,0)),"")</f>
        <v/>
      </c>
      <c r="Q38" s="94" t="str">
        <f t="array" ref="Q38">IFERROR(INDEX(REPORT!$A$4:$BZ$99,MATCH($A38,REPORT!$A$4:$A$99,0),MATCH(Q$1,REPORT!$A$4:$BZ$4,0)),"")</f>
        <v/>
      </c>
      <c r="R38" s="94" t="str">
        <f t="array" ref="R38">IFERROR(INDEX(REPORT!$A$4:$BZ$99,MATCH($A38,REPORT!$A$4:$A$99,0),MATCH(R$1,REPORT!$A$4:$BZ$4,0)),"")</f>
        <v/>
      </c>
      <c r="S38" s="94" t="str">
        <f t="array" ref="S38">IFERROR(INDEX(REPORT!$A$4:$BZ$99,MATCH($A38,REPORT!$A$4:$A$99,0),MATCH(S$1,REPORT!$A$4:$BZ$4,0)),"")</f>
        <v/>
      </c>
      <c r="T38" s="94" t="str">
        <f t="array" ref="T38">IFERROR(INDEX(REPORT!$A$4:$BZ$99,MATCH($A38,REPORT!$A$4:$A$99,0),MATCH(T$1,REPORT!$A$4:$BZ$4,0)),"")</f>
        <v/>
      </c>
      <c r="U38" s="94" t="str">
        <f t="array" ref="U38">IFERROR(INDEX(REPORT!$A$4:$BZ$99,MATCH($A38,REPORT!$A$4:$A$99,0),MATCH(U$1,REPORT!$A$4:$BZ$4,0)),"")</f>
        <v/>
      </c>
      <c r="V38" s="94" t="str">
        <f t="array" ref="V38">IFERROR(INDEX(REPORT!$A$4:$BZ$99,MATCH($A38,REPORT!$A$4:$A$99,0),MATCH(V$1,REPORT!$A$4:$BZ$4,0)),"")</f>
        <v/>
      </c>
      <c r="W38" s="94" t="str">
        <f t="array" ref="W38">IFERROR(INDEX(REPORT!$A$4:$BZ$99,MATCH($A38,REPORT!$A$4:$A$99,0),MATCH(W$1,REPORT!$A$4:$BZ$4,0)),"")</f>
        <v/>
      </c>
      <c r="X38" s="94" t="str">
        <f t="array" ref="X38">IFERROR(INDEX(REPORT!$A$4:$BZ$99,MATCH($A38,REPORT!$A$4:$A$99,0),MATCH(X$1,REPORT!$A$4:$BZ$4,0)),"")</f>
        <v/>
      </c>
      <c r="Y38" s="94" t="str">
        <f t="array" ref="Y38">IFERROR(INDEX(REPORT!$A$4:$BZ$99,MATCH($A38,REPORT!$A$4:$A$99,0),MATCH(Y$1,REPORT!$A$4:$BZ$4,0)),"")</f>
        <v/>
      </c>
      <c r="Z38" s="94" t="str">
        <f t="array" ref="Z38">IFERROR(INDEX(REPORT!$A$4:$BZ$99,MATCH($A38,REPORT!$A$4:$A$99,0),MATCH(Z$1,REPORT!$A$4:$BZ$4,0)),"")</f>
        <v/>
      </c>
      <c r="AA38" s="94" t="str">
        <f t="array" ref="AA38">IFERROR(INDEX(REPORT!$A$4:$BZ$99,MATCH($A38,REPORT!$A$4:$A$99,0),MATCH(AA$1,REPORT!$A$4:$BZ$4,0)),"")</f>
        <v/>
      </c>
      <c r="AB38" s="94" t="str">
        <f t="array" ref="AB38">IFERROR(INDEX(REPORT!$A$4:$BZ$99,MATCH($A38,REPORT!$A$4:$A$99,0),MATCH(AB$1,REPORT!$A$4:$BZ$4,0)),"")</f>
        <v/>
      </c>
      <c r="AC38" s="94" t="str">
        <f t="array" ref="AC38">IFERROR(INDEX(REPORT!$A$4:$BZ$99,MATCH($A38,REPORT!$A$4:$A$99,0),MATCH(AC$1,REPORT!$A$4:$BZ$4,0)),"")</f>
        <v/>
      </c>
      <c r="AD38" s="94" t="str">
        <f t="array" ref="AD38">IFERROR(INDEX(REPORT!$A$4:$BZ$99,MATCH($A38,REPORT!$A$4:$A$99,0),MATCH(AD$1,REPORT!$A$4:$BZ$4,0)),"")</f>
        <v/>
      </c>
      <c r="AE38" s="94" t="str">
        <f t="array" ref="AE38">IFERROR(INDEX(REPORT!$A$4:$BZ$99,MATCH($A38,REPORT!$A$4:$A$99,0),MATCH(AE$1,REPORT!$A$4:$BZ$4,0)),"")</f>
        <v/>
      </c>
      <c r="AF38" s="94" t="str">
        <f t="array" ref="AF38">IFERROR(INDEX(REPORT!$A$4:$BZ$99,MATCH($A38,REPORT!$A$4:$A$99,0),MATCH(AF$1,REPORT!$A$4:$BZ$4,0)),"")</f>
        <v/>
      </c>
      <c r="AG38" s="94" t="str">
        <f t="array" ref="AG38">IFERROR(INDEX(REPORT!$A$4:$BZ$99,MATCH($A38,REPORT!$A$4:$A$99,0),MATCH(AG$1,REPORT!$A$4:$BZ$4,0)),"")</f>
        <v/>
      </c>
      <c r="AH38" s="94" t="str">
        <f t="array" ref="AH38">IFERROR(INDEX(REPORT!$A$4:$BZ$99,MATCH($A38,REPORT!$A$4:$A$99,0),MATCH(AH$1,REPORT!$A$4:$BZ$4,0)),"")</f>
        <v/>
      </c>
      <c r="AI38" s="94" t="str">
        <f t="array" ref="AI38">IFERROR(INDEX(REPORT!$A$4:$BZ$99,MATCH($A38,REPORT!$A$4:$A$99,0),MATCH(AI$1,REPORT!$A$4:$BZ$4,0)),"")</f>
        <v/>
      </c>
      <c r="AJ38" s="94" t="str">
        <f t="array" ref="AJ38">IFERROR(INDEX(REPORT!$A$4:$BZ$99,MATCH($A38,REPORT!$A$4:$A$99,0),MATCH(AJ$1,REPORT!$A$4:$BZ$4,0)),"")</f>
        <v/>
      </c>
      <c r="AK38" s="94" t="str">
        <f t="array" ref="AK38">IFERROR(INDEX(REPORT!$A$4:$BZ$99,MATCH($A38,REPORT!$A$4:$A$99,0),MATCH(AK$1,REPORT!$A$4:$BZ$4,0)),"")</f>
        <v/>
      </c>
      <c r="AL38" s="94" t="str">
        <f t="array" ref="AL38">IFERROR(INDEX(REPORT!$A$4:$BZ$99,MATCH($A38,REPORT!$A$4:$A$99,0),MATCH(AL$1,REPORT!$A$4:$BZ$4,0)),"")</f>
        <v/>
      </c>
      <c r="AM38" s="94" t="str">
        <f t="array" ref="AM38">IFERROR(INDEX(REPORT!$A$4:$BZ$99,MATCH($A38,REPORT!$A$4:$A$99,0),MATCH(AM$1,REPORT!$A$4:$BZ$4,0)),"")</f>
        <v/>
      </c>
      <c r="AN38" s="94" t="str">
        <f t="array" ref="AN38">IFERROR(INDEX(REPORT!$A$4:$BZ$99,MATCH($A38,REPORT!$A$4:$A$99,0),MATCH(AN$1,REPORT!$A$4:$BZ$4,0)),"")</f>
        <v/>
      </c>
      <c r="AO38" s="94" t="str">
        <f t="array" ref="AO38">IFERROR(INDEX(REPORT!$A$4:$BZ$99,MATCH($A38,REPORT!$A$4:$A$99,0),MATCH(AO$1,REPORT!$A$4:$BZ$4,0)),"")</f>
        <v/>
      </c>
      <c r="AP38" s="94" t="str">
        <f t="array" ref="AP38">IFERROR(INDEX(REPORT!$A$4:$BZ$99,MATCH($A38,REPORT!$A$4:$A$99,0),MATCH(AP$1,REPORT!$A$4:$BZ$4,0)),"")</f>
        <v/>
      </c>
      <c r="AQ38" s="94" t="str">
        <f t="array" ref="AQ38">IFERROR(INDEX(REPORT!$A$4:$BZ$99,MATCH($A38,REPORT!$A$4:$A$99,0),MATCH(AQ$1,REPORT!$A$4:$BZ$4,0)),"")</f>
        <v/>
      </c>
      <c r="AR38" s="94" t="str">
        <f t="array" ref="AR38">IFERROR(INDEX(REPORT!$A$4:$BZ$99,MATCH($A38,REPORT!$A$4:$A$99,0),MATCH(AR$1,REPORT!$A$4:$BZ$4,0)),"")</f>
        <v/>
      </c>
      <c r="AS38" s="94" t="str">
        <f t="array" ref="AS38">IFERROR(INDEX(REPORT!$A$4:$BZ$99,MATCH($A38,REPORT!$A$4:$A$99,0),MATCH(AS$1,REPORT!$A$4:$BZ$4,0)),"")</f>
        <v/>
      </c>
      <c r="AT38" s="94" t="str">
        <f t="array" ref="AT38">IFERROR(INDEX(REPORT!$A$4:$BZ$99,MATCH($A38,REPORT!$A$4:$A$99,0),MATCH(AT$1,REPORT!$A$4:$BZ$4,0)),"")</f>
        <v/>
      </c>
      <c r="AU38" s="94" t="str">
        <f t="array" ref="AU38">IFERROR(INDEX(REPORT!$A$4:$BZ$99,MATCH($A38,REPORT!$A$4:$A$99,0),MATCH(AU$1,REPORT!$A$4:$BZ$4,0)),"")</f>
        <v/>
      </c>
      <c r="AV38" s="94" t="str">
        <f t="array" ref="AV38">IFERROR(INDEX(REPORT!$A$4:$BZ$99,MATCH($A38,REPORT!$A$4:$A$99,0),MATCH(AV$1,REPORT!$A$4:$BZ$4,0)),"")</f>
        <v/>
      </c>
      <c r="AW38" s="94" t="str">
        <f t="array" ref="AW38">IFERROR(INDEX(REPORT!$A$4:$BZ$99,MATCH($A38,REPORT!$A$4:$A$99,0),MATCH(AW$1,REPORT!$A$4:$BZ$4,0)),"")</f>
        <v/>
      </c>
      <c r="AX38" s="94" t="str">
        <f t="array" ref="AX38">IFERROR(INDEX(REPORT!$A$4:$BZ$99,MATCH($A38,REPORT!$A$4:$A$99,0),MATCH(AX$1,REPORT!$A$4:$BZ$4,0)),"")</f>
        <v/>
      </c>
      <c r="AY38" s="94" t="str">
        <f t="array" ref="AY38">IFERROR(INDEX(REPORT!$A$4:$BZ$99,MATCH($A38,REPORT!$A$4:$A$99,0),MATCH(AY$1,REPORT!$A$4:$BZ$4,0)),"")</f>
        <v/>
      </c>
      <c r="AZ38" s="94" t="str">
        <f t="array" ref="AZ38">IFERROR(INDEX(REPORT!$A$4:$BZ$99,MATCH($A38,REPORT!$A$4:$A$99,0),MATCH(AZ$1,REPORT!$A$4:$BZ$4,0)),"")</f>
        <v/>
      </c>
      <c r="BA38" s="94" t="str">
        <f t="array" ref="BA38">IFERROR(INDEX(REPORT!$A$4:$BZ$99,MATCH($A38,REPORT!$A$4:$A$99,0),MATCH(BA$1,REPORT!$A$4:$BZ$4,0)),"")</f>
        <v/>
      </c>
      <c r="BB38" s="94" t="str">
        <f t="array" ref="BB38">IFERROR(INDEX(REPORT!$A$4:$BZ$99,MATCH($A38,REPORT!$A$4:$A$99,0),MATCH(BB$1,REPORT!$A$4:$BZ$4,0)),"")</f>
        <v/>
      </c>
      <c r="BC38" s="94" t="str">
        <f t="array" ref="BC38">IFERROR(INDEX(REPORT!$A$4:$BZ$99,MATCH($A38,REPORT!$A$4:$A$99,0),MATCH(BC$1,REPORT!$A$4:$BZ$4,0)),"")</f>
        <v/>
      </c>
      <c r="BD38" s="94" t="str">
        <f t="array" ref="BD38">IFERROR(INDEX(REPORT!$A$4:$BZ$99,MATCH($A38,REPORT!$A$4:$A$99,0),MATCH(BD$1,REPORT!$A$4:$BZ$4,0)),"")</f>
        <v/>
      </c>
      <c r="BE38" s="94" t="str">
        <f t="array" ref="BE38">IFERROR(INDEX(REPORT!$A$4:$BZ$99,MATCH($A38,REPORT!$A$4:$A$99,0),MATCH(BE$1,REPORT!$A$4:$BZ$4,0)),"")</f>
        <v/>
      </c>
      <c r="BF38" s="94" t="str">
        <f t="array" ref="BF38">IFERROR(INDEX(REPORT!$A$4:$BZ$99,MATCH($A38,REPORT!$A$4:$A$99,0),MATCH(BF$1,REPORT!$A$4:$BZ$4,0)),"")</f>
        <v/>
      </c>
      <c r="BG38" s="94" t="str">
        <f t="array" ref="BG38">IFERROR(INDEX(REPORT!$A$4:$BZ$99,MATCH($A38,REPORT!$A$4:$A$99,0),MATCH(BG$1,REPORT!$A$4:$BZ$4,0)),"")</f>
        <v/>
      </c>
      <c r="BH38" s="94" t="str">
        <f t="array" ref="BH38">IFERROR(INDEX(REPORT!$A$4:$BZ$99,MATCH($A38,REPORT!$A$4:$A$99,0),MATCH(BH$1,REPORT!$A$4:$BZ$4,0)),"")</f>
        <v/>
      </c>
    </row>
    <row r="39" spans="1:60" ht="15.75" customHeight="1" x14ac:dyDescent="0.2">
      <c r="A39" s="94" t="str">
        <f>IF(LEN(REPORT!A42)&gt;2,REPORT!A42,"")</f>
        <v/>
      </c>
      <c r="B39" s="94" t="str">
        <f t="array" ref="B39">IFERROR(INDEX(REPORT!$A$4:$BZ$99,MATCH($A39,REPORT!$A$4:$A$99,0),MATCH(B$1,REPORT!$A$4:$BZ$4,0)),"")</f>
        <v/>
      </c>
      <c r="C39" s="94" t="str">
        <f t="array" ref="C39">IFERROR(INDEX(REPORT!$A$4:$BZ$99,MATCH($A39,REPORT!$A$4:$A$99,0),MATCH(C$1,REPORT!$A$4:$BZ$4,0)),"")</f>
        <v/>
      </c>
      <c r="D39" s="94" t="str">
        <f t="array" ref="D39">IFERROR(INDEX(REPORT!$A$4:$BZ$99,MATCH($A39,REPORT!$A$4:$A$99,0),MATCH(D$1,REPORT!$A$4:$BZ$4,0)),"")</f>
        <v/>
      </c>
      <c r="E39" s="94" t="str">
        <f t="array" ref="E39">IFERROR(INDEX(REPORT!$A$4:$BZ$99,MATCH($A39,REPORT!$A$4:$A$99,0),MATCH(E$1,REPORT!$A$4:$BZ$4,0)),"")</f>
        <v/>
      </c>
      <c r="F39" s="94" t="str">
        <f t="array" ref="F39">IFERROR(INDEX(REPORT!$A$4:$BZ$99,MATCH($A39,REPORT!$A$4:$A$99,0),MATCH(F$1,REPORT!$A$4:$BZ$4,0)),"")</f>
        <v/>
      </c>
      <c r="G39" s="94" t="str">
        <f t="array" ref="G39">IFERROR(INDEX(REPORT!$A$4:$BZ$99,MATCH($A39,REPORT!$A$4:$A$99,0),MATCH(G$1,REPORT!$A$4:$BZ$4,0)),"")</f>
        <v/>
      </c>
      <c r="H39" s="94" t="str">
        <f t="array" ref="H39">IFERROR(INDEX(REPORT!$A$4:$BZ$99,MATCH($A39,REPORT!$A$4:$A$99,0),MATCH(H$1,REPORT!$A$4:$BZ$4,0)),"")</f>
        <v/>
      </c>
      <c r="I39" s="94" t="str">
        <f t="array" ref="I39">IFERROR(INDEX(REPORT!$A$4:$BZ$99,MATCH($A39,REPORT!$A$4:$A$99,0),MATCH(I$1,REPORT!$A$4:$BZ$4,0)),"")</f>
        <v/>
      </c>
      <c r="J39" s="94" t="str">
        <f t="array" ref="J39">IFERROR(INDEX(REPORT!$A$4:$BZ$99,MATCH($A39,REPORT!$A$4:$A$99,0),MATCH(J$1,REPORT!$A$4:$BZ$4,0)),"")</f>
        <v/>
      </c>
      <c r="K39" s="94" t="str">
        <f t="array" ref="K39">IFERROR(INDEX(REPORT!$A$4:$BZ$99,MATCH($A39,REPORT!$A$4:$A$99,0),MATCH(K$1,REPORT!$A$4:$BZ$4,0)),"")</f>
        <v/>
      </c>
      <c r="L39" s="94" t="str">
        <f t="array" ref="L39">IFERROR(INDEX(REPORT!$A$4:$BZ$99,MATCH($A39,REPORT!$A$4:$A$99,0),MATCH(L$1,REPORT!$A$4:$BZ$4,0)),"")</f>
        <v/>
      </c>
      <c r="M39" s="94" t="str">
        <f t="array" ref="M39">IFERROR(INDEX(REPORT!$A$4:$BZ$99,MATCH($A39,REPORT!$A$4:$A$99,0),MATCH(M$1,REPORT!$A$4:$BZ$4,0)),"")</f>
        <v/>
      </c>
      <c r="N39" s="94" t="str">
        <f t="array" ref="N39">IFERROR(INDEX(REPORT!$A$4:$BZ$99,MATCH($A39,REPORT!$A$4:$A$99,0),MATCH(N$1,REPORT!$A$4:$BZ$4,0)),"")</f>
        <v/>
      </c>
      <c r="O39" s="94" t="str">
        <f t="array" ref="O39">IFERROR(INDEX(REPORT!$A$4:$BZ$99,MATCH($A39,REPORT!$A$4:$A$99,0),MATCH(O$1,REPORT!$A$4:$BZ$4,0)),"")</f>
        <v/>
      </c>
      <c r="P39" s="94" t="str">
        <f t="array" ref="P39">IFERROR(INDEX(REPORT!$A$4:$BZ$99,MATCH($A39,REPORT!$A$4:$A$99,0),MATCH(P$1,REPORT!$A$4:$BZ$4,0)),"")</f>
        <v/>
      </c>
      <c r="Q39" s="94" t="str">
        <f t="array" ref="Q39">IFERROR(INDEX(REPORT!$A$4:$BZ$99,MATCH($A39,REPORT!$A$4:$A$99,0),MATCH(Q$1,REPORT!$A$4:$BZ$4,0)),"")</f>
        <v/>
      </c>
      <c r="R39" s="94" t="str">
        <f t="array" ref="R39">IFERROR(INDEX(REPORT!$A$4:$BZ$99,MATCH($A39,REPORT!$A$4:$A$99,0),MATCH(R$1,REPORT!$A$4:$BZ$4,0)),"")</f>
        <v/>
      </c>
      <c r="S39" s="94" t="str">
        <f t="array" ref="S39">IFERROR(INDEX(REPORT!$A$4:$BZ$99,MATCH($A39,REPORT!$A$4:$A$99,0),MATCH(S$1,REPORT!$A$4:$BZ$4,0)),"")</f>
        <v/>
      </c>
      <c r="T39" s="94" t="str">
        <f t="array" ref="T39">IFERROR(INDEX(REPORT!$A$4:$BZ$99,MATCH($A39,REPORT!$A$4:$A$99,0),MATCH(T$1,REPORT!$A$4:$BZ$4,0)),"")</f>
        <v/>
      </c>
      <c r="U39" s="94" t="str">
        <f t="array" ref="U39">IFERROR(INDEX(REPORT!$A$4:$BZ$99,MATCH($A39,REPORT!$A$4:$A$99,0),MATCH(U$1,REPORT!$A$4:$BZ$4,0)),"")</f>
        <v/>
      </c>
      <c r="V39" s="94" t="str">
        <f t="array" ref="V39">IFERROR(INDEX(REPORT!$A$4:$BZ$99,MATCH($A39,REPORT!$A$4:$A$99,0),MATCH(V$1,REPORT!$A$4:$BZ$4,0)),"")</f>
        <v/>
      </c>
      <c r="W39" s="94" t="str">
        <f t="array" ref="W39">IFERROR(INDEX(REPORT!$A$4:$BZ$99,MATCH($A39,REPORT!$A$4:$A$99,0),MATCH(W$1,REPORT!$A$4:$BZ$4,0)),"")</f>
        <v/>
      </c>
      <c r="X39" s="94" t="str">
        <f t="array" ref="X39">IFERROR(INDEX(REPORT!$A$4:$BZ$99,MATCH($A39,REPORT!$A$4:$A$99,0),MATCH(X$1,REPORT!$A$4:$BZ$4,0)),"")</f>
        <v/>
      </c>
      <c r="Y39" s="94" t="str">
        <f t="array" ref="Y39">IFERROR(INDEX(REPORT!$A$4:$BZ$99,MATCH($A39,REPORT!$A$4:$A$99,0),MATCH(Y$1,REPORT!$A$4:$BZ$4,0)),"")</f>
        <v/>
      </c>
      <c r="Z39" s="94" t="str">
        <f t="array" ref="Z39">IFERROR(INDEX(REPORT!$A$4:$BZ$99,MATCH($A39,REPORT!$A$4:$A$99,0),MATCH(Z$1,REPORT!$A$4:$BZ$4,0)),"")</f>
        <v/>
      </c>
      <c r="AA39" s="94" t="str">
        <f t="array" ref="AA39">IFERROR(INDEX(REPORT!$A$4:$BZ$99,MATCH($A39,REPORT!$A$4:$A$99,0),MATCH(AA$1,REPORT!$A$4:$BZ$4,0)),"")</f>
        <v/>
      </c>
      <c r="AB39" s="94" t="str">
        <f t="array" ref="AB39">IFERROR(INDEX(REPORT!$A$4:$BZ$99,MATCH($A39,REPORT!$A$4:$A$99,0),MATCH(AB$1,REPORT!$A$4:$BZ$4,0)),"")</f>
        <v/>
      </c>
      <c r="AC39" s="94" t="str">
        <f t="array" ref="AC39">IFERROR(INDEX(REPORT!$A$4:$BZ$99,MATCH($A39,REPORT!$A$4:$A$99,0),MATCH(AC$1,REPORT!$A$4:$BZ$4,0)),"")</f>
        <v/>
      </c>
      <c r="AD39" s="94" t="str">
        <f t="array" ref="AD39">IFERROR(INDEX(REPORT!$A$4:$BZ$99,MATCH($A39,REPORT!$A$4:$A$99,0),MATCH(AD$1,REPORT!$A$4:$BZ$4,0)),"")</f>
        <v/>
      </c>
      <c r="AE39" s="94" t="str">
        <f t="array" ref="AE39">IFERROR(INDEX(REPORT!$A$4:$BZ$99,MATCH($A39,REPORT!$A$4:$A$99,0),MATCH(AE$1,REPORT!$A$4:$BZ$4,0)),"")</f>
        <v/>
      </c>
      <c r="AF39" s="94" t="str">
        <f t="array" ref="AF39">IFERROR(INDEX(REPORT!$A$4:$BZ$99,MATCH($A39,REPORT!$A$4:$A$99,0),MATCH(AF$1,REPORT!$A$4:$BZ$4,0)),"")</f>
        <v/>
      </c>
      <c r="AG39" s="94" t="str">
        <f t="array" ref="AG39">IFERROR(INDEX(REPORT!$A$4:$BZ$99,MATCH($A39,REPORT!$A$4:$A$99,0),MATCH(AG$1,REPORT!$A$4:$BZ$4,0)),"")</f>
        <v/>
      </c>
      <c r="AH39" s="94" t="str">
        <f t="array" ref="AH39">IFERROR(INDEX(REPORT!$A$4:$BZ$99,MATCH($A39,REPORT!$A$4:$A$99,0),MATCH(AH$1,REPORT!$A$4:$BZ$4,0)),"")</f>
        <v/>
      </c>
      <c r="AI39" s="94" t="str">
        <f t="array" ref="AI39">IFERROR(INDEX(REPORT!$A$4:$BZ$99,MATCH($A39,REPORT!$A$4:$A$99,0),MATCH(AI$1,REPORT!$A$4:$BZ$4,0)),"")</f>
        <v/>
      </c>
      <c r="AJ39" s="94" t="str">
        <f t="array" ref="AJ39">IFERROR(INDEX(REPORT!$A$4:$BZ$99,MATCH($A39,REPORT!$A$4:$A$99,0),MATCH(AJ$1,REPORT!$A$4:$BZ$4,0)),"")</f>
        <v/>
      </c>
      <c r="AK39" s="94" t="str">
        <f t="array" ref="AK39">IFERROR(INDEX(REPORT!$A$4:$BZ$99,MATCH($A39,REPORT!$A$4:$A$99,0),MATCH(AK$1,REPORT!$A$4:$BZ$4,0)),"")</f>
        <v/>
      </c>
      <c r="AL39" s="94" t="str">
        <f t="array" ref="AL39">IFERROR(INDEX(REPORT!$A$4:$BZ$99,MATCH($A39,REPORT!$A$4:$A$99,0),MATCH(AL$1,REPORT!$A$4:$BZ$4,0)),"")</f>
        <v/>
      </c>
      <c r="AM39" s="94" t="str">
        <f t="array" ref="AM39">IFERROR(INDEX(REPORT!$A$4:$BZ$99,MATCH($A39,REPORT!$A$4:$A$99,0),MATCH(AM$1,REPORT!$A$4:$BZ$4,0)),"")</f>
        <v/>
      </c>
      <c r="AN39" s="94" t="str">
        <f t="array" ref="AN39">IFERROR(INDEX(REPORT!$A$4:$BZ$99,MATCH($A39,REPORT!$A$4:$A$99,0),MATCH(AN$1,REPORT!$A$4:$BZ$4,0)),"")</f>
        <v/>
      </c>
      <c r="AO39" s="94" t="str">
        <f t="array" ref="AO39">IFERROR(INDEX(REPORT!$A$4:$BZ$99,MATCH($A39,REPORT!$A$4:$A$99,0),MATCH(AO$1,REPORT!$A$4:$BZ$4,0)),"")</f>
        <v/>
      </c>
      <c r="AP39" s="94" t="str">
        <f t="array" ref="AP39">IFERROR(INDEX(REPORT!$A$4:$BZ$99,MATCH($A39,REPORT!$A$4:$A$99,0),MATCH(AP$1,REPORT!$A$4:$BZ$4,0)),"")</f>
        <v/>
      </c>
      <c r="AQ39" s="94" t="str">
        <f t="array" ref="AQ39">IFERROR(INDEX(REPORT!$A$4:$BZ$99,MATCH($A39,REPORT!$A$4:$A$99,0),MATCH(AQ$1,REPORT!$A$4:$BZ$4,0)),"")</f>
        <v/>
      </c>
      <c r="AR39" s="94" t="str">
        <f t="array" ref="AR39">IFERROR(INDEX(REPORT!$A$4:$BZ$99,MATCH($A39,REPORT!$A$4:$A$99,0),MATCH(AR$1,REPORT!$A$4:$BZ$4,0)),"")</f>
        <v/>
      </c>
      <c r="AS39" s="94" t="str">
        <f t="array" ref="AS39">IFERROR(INDEX(REPORT!$A$4:$BZ$99,MATCH($A39,REPORT!$A$4:$A$99,0),MATCH(AS$1,REPORT!$A$4:$BZ$4,0)),"")</f>
        <v/>
      </c>
      <c r="AT39" s="94" t="str">
        <f t="array" ref="AT39">IFERROR(INDEX(REPORT!$A$4:$BZ$99,MATCH($A39,REPORT!$A$4:$A$99,0),MATCH(AT$1,REPORT!$A$4:$BZ$4,0)),"")</f>
        <v/>
      </c>
      <c r="AU39" s="94" t="str">
        <f t="array" ref="AU39">IFERROR(INDEX(REPORT!$A$4:$BZ$99,MATCH($A39,REPORT!$A$4:$A$99,0),MATCH(AU$1,REPORT!$A$4:$BZ$4,0)),"")</f>
        <v/>
      </c>
      <c r="AV39" s="94" t="str">
        <f t="array" ref="AV39">IFERROR(INDEX(REPORT!$A$4:$BZ$99,MATCH($A39,REPORT!$A$4:$A$99,0),MATCH(AV$1,REPORT!$A$4:$BZ$4,0)),"")</f>
        <v/>
      </c>
      <c r="AW39" s="94" t="str">
        <f t="array" ref="AW39">IFERROR(INDEX(REPORT!$A$4:$BZ$99,MATCH($A39,REPORT!$A$4:$A$99,0),MATCH(AW$1,REPORT!$A$4:$BZ$4,0)),"")</f>
        <v/>
      </c>
      <c r="AX39" s="94" t="str">
        <f t="array" ref="AX39">IFERROR(INDEX(REPORT!$A$4:$BZ$99,MATCH($A39,REPORT!$A$4:$A$99,0),MATCH(AX$1,REPORT!$A$4:$BZ$4,0)),"")</f>
        <v/>
      </c>
      <c r="AY39" s="94" t="str">
        <f t="array" ref="AY39">IFERROR(INDEX(REPORT!$A$4:$BZ$99,MATCH($A39,REPORT!$A$4:$A$99,0),MATCH(AY$1,REPORT!$A$4:$BZ$4,0)),"")</f>
        <v/>
      </c>
      <c r="AZ39" s="94" t="str">
        <f t="array" ref="AZ39">IFERROR(INDEX(REPORT!$A$4:$BZ$99,MATCH($A39,REPORT!$A$4:$A$99,0),MATCH(AZ$1,REPORT!$A$4:$BZ$4,0)),"")</f>
        <v/>
      </c>
      <c r="BA39" s="94" t="str">
        <f t="array" ref="BA39">IFERROR(INDEX(REPORT!$A$4:$BZ$99,MATCH($A39,REPORT!$A$4:$A$99,0),MATCH(BA$1,REPORT!$A$4:$BZ$4,0)),"")</f>
        <v/>
      </c>
      <c r="BB39" s="94" t="str">
        <f t="array" ref="BB39">IFERROR(INDEX(REPORT!$A$4:$BZ$99,MATCH($A39,REPORT!$A$4:$A$99,0),MATCH(BB$1,REPORT!$A$4:$BZ$4,0)),"")</f>
        <v/>
      </c>
      <c r="BC39" s="94" t="str">
        <f t="array" ref="BC39">IFERROR(INDEX(REPORT!$A$4:$BZ$99,MATCH($A39,REPORT!$A$4:$A$99,0),MATCH(BC$1,REPORT!$A$4:$BZ$4,0)),"")</f>
        <v/>
      </c>
      <c r="BD39" s="94" t="str">
        <f t="array" ref="BD39">IFERROR(INDEX(REPORT!$A$4:$BZ$99,MATCH($A39,REPORT!$A$4:$A$99,0),MATCH(BD$1,REPORT!$A$4:$BZ$4,0)),"")</f>
        <v/>
      </c>
      <c r="BE39" s="94" t="str">
        <f t="array" ref="BE39">IFERROR(INDEX(REPORT!$A$4:$BZ$99,MATCH($A39,REPORT!$A$4:$A$99,0),MATCH(BE$1,REPORT!$A$4:$BZ$4,0)),"")</f>
        <v/>
      </c>
      <c r="BF39" s="94" t="str">
        <f t="array" ref="BF39">IFERROR(INDEX(REPORT!$A$4:$BZ$99,MATCH($A39,REPORT!$A$4:$A$99,0),MATCH(BF$1,REPORT!$A$4:$BZ$4,0)),"")</f>
        <v/>
      </c>
      <c r="BG39" s="94" t="str">
        <f t="array" ref="BG39">IFERROR(INDEX(REPORT!$A$4:$BZ$99,MATCH($A39,REPORT!$A$4:$A$99,0),MATCH(BG$1,REPORT!$A$4:$BZ$4,0)),"")</f>
        <v/>
      </c>
      <c r="BH39" s="94" t="str">
        <f t="array" ref="BH39">IFERROR(INDEX(REPORT!$A$4:$BZ$99,MATCH($A39,REPORT!$A$4:$A$99,0),MATCH(BH$1,REPORT!$A$4:$BZ$4,0)),"")</f>
        <v/>
      </c>
    </row>
    <row r="40" spans="1:60" ht="15.75" customHeight="1" x14ac:dyDescent="0.2">
      <c r="A40" s="94" t="str">
        <f>IF(LEN(REPORT!A43)&gt;2,REPORT!A43,"")</f>
        <v/>
      </c>
      <c r="B40" s="94" t="str">
        <f t="array" ref="B40">IFERROR(INDEX(REPORT!$A$4:$BZ$99,MATCH($A40,REPORT!$A$4:$A$99,0),MATCH(B$1,REPORT!$A$4:$BZ$4,0)),"")</f>
        <v/>
      </c>
      <c r="C40" s="94" t="str">
        <f t="array" ref="C40">IFERROR(INDEX(REPORT!$A$4:$BZ$99,MATCH($A40,REPORT!$A$4:$A$99,0),MATCH(C$1,REPORT!$A$4:$BZ$4,0)),"")</f>
        <v/>
      </c>
      <c r="D40" s="94" t="str">
        <f t="array" ref="D40">IFERROR(INDEX(REPORT!$A$4:$BZ$99,MATCH($A40,REPORT!$A$4:$A$99,0),MATCH(D$1,REPORT!$A$4:$BZ$4,0)),"")</f>
        <v/>
      </c>
      <c r="E40" s="94" t="str">
        <f t="array" ref="E40">IFERROR(INDEX(REPORT!$A$4:$BZ$99,MATCH($A40,REPORT!$A$4:$A$99,0),MATCH(E$1,REPORT!$A$4:$BZ$4,0)),"")</f>
        <v/>
      </c>
      <c r="F40" s="94" t="str">
        <f t="array" ref="F40">IFERROR(INDEX(REPORT!$A$4:$BZ$99,MATCH($A40,REPORT!$A$4:$A$99,0),MATCH(F$1,REPORT!$A$4:$BZ$4,0)),"")</f>
        <v/>
      </c>
      <c r="G40" s="94" t="str">
        <f t="array" ref="G40">IFERROR(INDEX(REPORT!$A$4:$BZ$99,MATCH($A40,REPORT!$A$4:$A$99,0),MATCH(G$1,REPORT!$A$4:$BZ$4,0)),"")</f>
        <v/>
      </c>
      <c r="H40" s="94" t="str">
        <f t="array" ref="H40">IFERROR(INDEX(REPORT!$A$4:$BZ$99,MATCH($A40,REPORT!$A$4:$A$99,0),MATCH(H$1,REPORT!$A$4:$BZ$4,0)),"")</f>
        <v/>
      </c>
      <c r="I40" s="94" t="str">
        <f t="array" ref="I40">IFERROR(INDEX(REPORT!$A$4:$BZ$99,MATCH($A40,REPORT!$A$4:$A$99,0),MATCH(I$1,REPORT!$A$4:$BZ$4,0)),"")</f>
        <v/>
      </c>
      <c r="J40" s="94" t="str">
        <f t="array" ref="J40">IFERROR(INDEX(REPORT!$A$4:$BZ$99,MATCH($A40,REPORT!$A$4:$A$99,0),MATCH(J$1,REPORT!$A$4:$BZ$4,0)),"")</f>
        <v/>
      </c>
      <c r="K40" s="94" t="str">
        <f t="array" ref="K40">IFERROR(INDEX(REPORT!$A$4:$BZ$99,MATCH($A40,REPORT!$A$4:$A$99,0),MATCH(K$1,REPORT!$A$4:$BZ$4,0)),"")</f>
        <v/>
      </c>
      <c r="L40" s="94" t="str">
        <f t="array" ref="L40">IFERROR(INDEX(REPORT!$A$4:$BZ$99,MATCH($A40,REPORT!$A$4:$A$99,0),MATCH(L$1,REPORT!$A$4:$BZ$4,0)),"")</f>
        <v/>
      </c>
      <c r="M40" s="94" t="str">
        <f t="array" ref="M40">IFERROR(INDEX(REPORT!$A$4:$BZ$99,MATCH($A40,REPORT!$A$4:$A$99,0),MATCH(M$1,REPORT!$A$4:$BZ$4,0)),"")</f>
        <v/>
      </c>
      <c r="N40" s="94" t="str">
        <f t="array" ref="N40">IFERROR(INDEX(REPORT!$A$4:$BZ$99,MATCH($A40,REPORT!$A$4:$A$99,0),MATCH(N$1,REPORT!$A$4:$BZ$4,0)),"")</f>
        <v/>
      </c>
      <c r="O40" s="94" t="str">
        <f t="array" ref="O40">IFERROR(INDEX(REPORT!$A$4:$BZ$99,MATCH($A40,REPORT!$A$4:$A$99,0),MATCH(O$1,REPORT!$A$4:$BZ$4,0)),"")</f>
        <v/>
      </c>
      <c r="P40" s="94" t="str">
        <f t="array" ref="P40">IFERROR(INDEX(REPORT!$A$4:$BZ$99,MATCH($A40,REPORT!$A$4:$A$99,0),MATCH(P$1,REPORT!$A$4:$BZ$4,0)),"")</f>
        <v/>
      </c>
      <c r="Q40" s="94" t="str">
        <f t="array" ref="Q40">IFERROR(INDEX(REPORT!$A$4:$BZ$99,MATCH($A40,REPORT!$A$4:$A$99,0),MATCH(Q$1,REPORT!$A$4:$BZ$4,0)),"")</f>
        <v/>
      </c>
      <c r="R40" s="94" t="str">
        <f t="array" ref="R40">IFERROR(INDEX(REPORT!$A$4:$BZ$99,MATCH($A40,REPORT!$A$4:$A$99,0),MATCH(R$1,REPORT!$A$4:$BZ$4,0)),"")</f>
        <v/>
      </c>
      <c r="S40" s="94" t="str">
        <f t="array" ref="S40">IFERROR(INDEX(REPORT!$A$4:$BZ$99,MATCH($A40,REPORT!$A$4:$A$99,0),MATCH(S$1,REPORT!$A$4:$BZ$4,0)),"")</f>
        <v/>
      </c>
      <c r="T40" s="94" t="str">
        <f t="array" ref="T40">IFERROR(INDEX(REPORT!$A$4:$BZ$99,MATCH($A40,REPORT!$A$4:$A$99,0),MATCH(T$1,REPORT!$A$4:$BZ$4,0)),"")</f>
        <v/>
      </c>
      <c r="U40" s="94" t="str">
        <f t="array" ref="U40">IFERROR(INDEX(REPORT!$A$4:$BZ$99,MATCH($A40,REPORT!$A$4:$A$99,0),MATCH(U$1,REPORT!$A$4:$BZ$4,0)),"")</f>
        <v/>
      </c>
      <c r="V40" s="94" t="str">
        <f t="array" ref="V40">IFERROR(INDEX(REPORT!$A$4:$BZ$99,MATCH($A40,REPORT!$A$4:$A$99,0),MATCH(V$1,REPORT!$A$4:$BZ$4,0)),"")</f>
        <v/>
      </c>
      <c r="W40" s="94" t="str">
        <f t="array" ref="W40">IFERROR(INDEX(REPORT!$A$4:$BZ$99,MATCH($A40,REPORT!$A$4:$A$99,0),MATCH(W$1,REPORT!$A$4:$BZ$4,0)),"")</f>
        <v/>
      </c>
      <c r="X40" s="94" t="str">
        <f t="array" ref="X40">IFERROR(INDEX(REPORT!$A$4:$BZ$99,MATCH($A40,REPORT!$A$4:$A$99,0),MATCH(X$1,REPORT!$A$4:$BZ$4,0)),"")</f>
        <v/>
      </c>
      <c r="Y40" s="94" t="str">
        <f t="array" ref="Y40">IFERROR(INDEX(REPORT!$A$4:$BZ$99,MATCH($A40,REPORT!$A$4:$A$99,0),MATCH(Y$1,REPORT!$A$4:$BZ$4,0)),"")</f>
        <v/>
      </c>
      <c r="Z40" s="94" t="str">
        <f t="array" ref="Z40">IFERROR(INDEX(REPORT!$A$4:$BZ$99,MATCH($A40,REPORT!$A$4:$A$99,0),MATCH(Z$1,REPORT!$A$4:$BZ$4,0)),"")</f>
        <v/>
      </c>
      <c r="AA40" s="94" t="str">
        <f t="array" ref="AA40">IFERROR(INDEX(REPORT!$A$4:$BZ$99,MATCH($A40,REPORT!$A$4:$A$99,0),MATCH(AA$1,REPORT!$A$4:$BZ$4,0)),"")</f>
        <v/>
      </c>
      <c r="AB40" s="94" t="str">
        <f t="array" ref="AB40">IFERROR(INDEX(REPORT!$A$4:$BZ$99,MATCH($A40,REPORT!$A$4:$A$99,0),MATCH(AB$1,REPORT!$A$4:$BZ$4,0)),"")</f>
        <v/>
      </c>
      <c r="AC40" s="94" t="str">
        <f t="array" ref="AC40">IFERROR(INDEX(REPORT!$A$4:$BZ$99,MATCH($A40,REPORT!$A$4:$A$99,0),MATCH(AC$1,REPORT!$A$4:$BZ$4,0)),"")</f>
        <v/>
      </c>
      <c r="AD40" s="94" t="str">
        <f t="array" ref="AD40">IFERROR(INDEX(REPORT!$A$4:$BZ$99,MATCH($A40,REPORT!$A$4:$A$99,0),MATCH(AD$1,REPORT!$A$4:$BZ$4,0)),"")</f>
        <v/>
      </c>
      <c r="AE40" s="94" t="str">
        <f t="array" ref="AE40">IFERROR(INDEX(REPORT!$A$4:$BZ$99,MATCH($A40,REPORT!$A$4:$A$99,0),MATCH(AE$1,REPORT!$A$4:$BZ$4,0)),"")</f>
        <v/>
      </c>
      <c r="AF40" s="94" t="str">
        <f t="array" ref="AF40">IFERROR(INDEX(REPORT!$A$4:$BZ$99,MATCH($A40,REPORT!$A$4:$A$99,0),MATCH(AF$1,REPORT!$A$4:$BZ$4,0)),"")</f>
        <v/>
      </c>
      <c r="AG40" s="94" t="str">
        <f t="array" ref="AG40">IFERROR(INDEX(REPORT!$A$4:$BZ$99,MATCH($A40,REPORT!$A$4:$A$99,0),MATCH(AG$1,REPORT!$A$4:$BZ$4,0)),"")</f>
        <v/>
      </c>
      <c r="AH40" s="94" t="str">
        <f t="array" ref="AH40">IFERROR(INDEX(REPORT!$A$4:$BZ$99,MATCH($A40,REPORT!$A$4:$A$99,0),MATCH(AH$1,REPORT!$A$4:$BZ$4,0)),"")</f>
        <v/>
      </c>
      <c r="AI40" s="94" t="str">
        <f t="array" ref="AI40">IFERROR(INDEX(REPORT!$A$4:$BZ$99,MATCH($A40,REPORT!$A$4:$A$99,0),MATCH(AI$1,REPORT!$A$4:$BZ$4,0)),"")</f>
        <v/>
      </c>
      <c r="AJ40" s="94" t="str">
        <f t="array" ref="AJ40">IFERROR(INDEX(REPORT!$A$4:$BZ$99,MATCH($A40,REPORT!$A$4:$A$99,0),MATCH(AJ$1,REPORT!$A$4:$BZ$4,0)),"")</f>
        <v/>
      </c>
      <c r="AK40" s="94" t="str">
        <f t="array" ref="AK40">IFERROR(INDEX(REPORT!$A$4:$BZ$99,MATCH($A40,REPORT!$A$4:$A$99,0),MATCH(AK$1,REPORT!$A$4:$BZ$4,0)),"")</f>
        <v/>
      </c>
      <c r="AL40" s="94" t="str">
        <f t="array" ref="AL40">IFERROR(INDEX(REPORT!$A$4:$BZ$99,MATCH($A40,REPORT!$A$4:$A$99,0),MATCH(AL$1,REPORT!$A$4:$BZ$4,0)),"")</f>
        <v/>
      </c>
      <c r="AM40" s="94" t="str">
        <f t="array" ref="AM40">IFERROR(INDEX(REPORT!$A$4:$BZ$99,MATCH($A40,REPORT!$A$4:$A$99,0),MATCH(AM$1,REPORT!$A$4:$BZ$4,0)),"")</f>
        <v/>
      </c>
      <c r="AN40" s="94" t="str">
        <f t="array" ref="AN40">IFERROR(INDEX(REPORT!$A$4:$BZ$99,MATCH($A40,REPORT!$A$4:$A$99,0),MATCH(AN$1,REPORT!$A$4:$BZ$4,0)),"")</f>
        <v/>
      </c>
      <c r="AO40" s="94" t="str">
        <f t="array" ref="AO40">IFERROR(INDEX(REPORT!$A$4:$BZ$99,MATCH($A40,REPORT!$A$4:$A$99,0),MATCH(AO$1,REPORT!$A$4:$BZ$4,0)),"")</f>
        <v/>
      </c>
      <c r="AP40" s="94" t="str">
        <f t="array" ref="AP40">IFERROR(INDEX(REPORT!$A$4:$BZ$99,MATCH($A40,REPORT!$A$4:$A$99,0),MATCH(AP$1,REPORT!$A$4:$BZ$4,0)),"")</f>
        <v/>
      </c>
      <c r="AQ40" s="94" t="str">
        <f t="array" ref="AQ40">IFERROR(INDEX(REPORT!$A$4:$BZ$99,MATCH($A40,REPORT!$A$4:$A$99,0),MATCH(AQ$1,REPORT!$A$4:$BZ$4,0)),"")</f>
        <v/>
      </c>
      <c r="AR40" s="94" t="str">
        <f t="array" ref="AR40">IFERROR(INDEX(REPORT!$A$4:$BZ$99,MATCH($A40,REPORT!$A$4:$A$99,0),MATCH(AR$1,REPORT!$A$4:$BZ$4,0)),"")</f>
        <v/>
      </c>
      <c r="AS40" s="94" t="str">
        <f t="array" ref="AS40">IFERROR(INDEX(REPORT!$A$4:$BZ$99,MATCH($A40,REPORT!$A$4:$A$99,0),MATCH(AS$1,REPORT!$A$4:$BZ$4,0)),"")</f>
        <v/>
      </c>
      <c r="AT40" s="94" t="str">
        <f t="array" ref="AT40">IFERROR(INDEX(REPORT!$A$4:$BZ$99,MATCH($A40,REPORT!$A$4:$A$99,0),MATCH(AT$1,REPORT!$A$4:$BZ$4,0)),"")</f>
        <v/>
      </c>
      <c r="AU40" s="94" t="str">
        <f t="array" ref="AU40">IFERROR(INDEX(REPORT!$A$4:$BZ$99,MATCH($A40,REPORT!$A$4:$A$99,0),MATCH(AU$1,REPORT!$A$4:$BZ$4,0)),"")</f>
        <v/>
      </c>
      <c r="AV40" s="94" t="str">
        <f t="array" ref="AV40">IFERROR(INDEX(REPORT!$A$4:$BZ$99,MATCH($A40,REPORT!$A$4:$A$99,0),MATCH(AV$1,REPORT!$A$4:$BZ$4,0)),"")</f>
        <v/>
      </c>
      <c r="AW40" s="94" t="str">
        <f t="array" ref="AW40">IFERROR(INDEX(REPORT!$A$4:$BZ$99,MATCH($A40,REPORT!$A$4:$A$99,0),MATCH(AW$1,REPORT!$A$4:$BZ$4,0)),"")</f>
        <v/>
      </c>
      <c r="AX40" s="94" t="str">
        <f t="array" ref="AX40">IFERROR(INDEX(REPORT!$A$4:$BZ$99,MATCH($A40,REPORT!$A$4:$A$99,0),MATCH(AX$1,REPORT!$A$4:$BZ$4,0)),"")</f>
        <v/>
      </c>
      <c r="AY40" s="94" t="str">
        <f t="array" ref="AY40">IFERROR(INDEX(REPORT!$A$4:$BZ$99,MATCH($A40,REPORT!$A$4:$A$99,0),MATCH(AY$1,REPORT!$A$4:$BZ$4,0)),"")</f>
        <v/>
      </c>
      <c r="AZ40" s="94" t="str">
        <f t="array" ref="AZ40">IFERROR(INDEX(REPORT!$A$4:$BZ$99,MATCH($A40,REPORT!$A$4:$A$99,0),MATCH(AZ$1,REPORT!$A$4:$BZ$4,0)),"")</f>
        <v/>
      </c>
      <c r="BA40" s="94" t="str">
        <f t="array" ref="BA40">IFERROR(INDEX(REPORT!$A$4:$BZ$99,MATCH($A40,REPORT!$A$4:$A$99,0),MATCH(BA$1,REPORT!$A$4:$BZ$4,0)),"")</f>
        <v/>
      </c>
      <c r="BB40" s="94" t="str">
        <f t="array" ref="BB40">IFERROR(INDEX(REPORT!$A$4:$BZ$99,MATCH($A40,REPORT!$A$4:$A$99,0),MATCH(BB$1,REPORT!$A$4:$BZ$4,0)),"")</f>
        <v/>
      </c>
      <c r="BC40" s="94" t="str">
        <f t="array" ref="BC40">IFERROR(INDEX(REPORT!$A$4:$BZ$99,MATCH($A40,REPORT!$A$4:$A$99,0),MATCH(BC$1,REPORT!$A$4:$BZ$4,0)),"")</f>
        <v/>
      </c>
      <c r="BD40" s="94" t="str">
        <f t="array" ref="BD40">IFERROR(INDEX(REPORT!$A$4:$BZ$99,MATCH($A40,REPORT!$A$4:$A$99,0),MATCH(BD$1,REPORT!$A$4:$BZ$4,0)),"")</f>
        <v/>
      </c>
      <c r="BE40" s="94" t="str">
        <f t="array" ref="BE40">IFERROR(INDEX(REPORT!$A$4:$BZ$99,MATCH($A40,REPORT!$A$4:$A$99,0),MATCH(BE$1,REPORT!$A$4:$BZ$4,0)),"")</f>
        <v/>
      </c>
      <c r="BF40" s="94" t="str">
        <f t="array" ref="BF40">IFERROR(INDEX(REPORT!$A$4:$BZ$99,MATCH($A40,REPORT!$A$4:$A$99,0),MATCH(BF$1,REPORT!$A$4:$BZ$4,0)),"")</f>
        <v/>
      </c>
      <c r="BG40" s="94" t="str">
        <f t="array" ref="BG40">IFERROR(INDEX(REPORT!$A$4:$BZ$99,MATCH($A40,REPORT!$A$4:$A$99,0),MATCH(BG$1,REPORT!$A$4:$BZ$4,0)),"")</f>
        <v/>
      </c>
      <c r="BH40" s="94" t="str">
        <f t="array" ref="BH40">IFERROR(INDEX(REPORT!$A$4:$BZ$99,MATCH($A40,REPORT!$A$4:$A$99,0),MATCH(BH$1,REPORT!$A$4:$BZ$4,0)),"")</f>
        <v/>
      </c>
    </row>
    <row r="41" spans="1:60" ht="15.75" customHeight="1" x14ac:dyDescent="0.2">
      <c r="A41" s="94" t="str">
        <f>IF(LEN(REPORT!A44)&gt;2,REPORT!A44,"")</f>
        <v/>
      </c>
      <c r="B41" s="94" t="str">
        <f t="array" ref="B41">IFERROR(INDEX(REPORT!$A$4:$BZ$99,MATCH($A41,REPORT!$A$4:$A$99,0),MATCH(B$1,REPORT!$A$4:$BZ$4,0)),"")</f>
        <v/>
      </c>
      <c r="C41" s="94" t="str">
        <f t="array" ref="C41">IFERROR(INDEX(REPORT!$A$4:$BZ$99,MATCH($A41,REPORT!$A$4:$A$99,0),MATCH(C$1,REPORT!$A$4:$BZ$4,0)),"")</f>
        <v/>
      </c>
      <c r="D41" s="94" t="str">
        <f t="array" ref="D41">IFERROR(INDEX(REPORT!$A$4:$BZ$99,MATCH($A41,REPORT!$A$4:$A$99,0),MATCH(D$1,REPORT!$A$4:$BZ$4,0)),"")</f>
        <v/>
      </c>
      <c r="E41" s="94" t="str">
        <f t="array" ref="E41">IFERROR(INDEX(REPORT!$A$4:$BZ$99,MATCH($A41,REPORT!$A$4:$A$99,0),MATCH(E$1,REPORT!$A$4:$BZ$4,0)),"")</f>
        <v/>
      </c>
      <c r="F41" s="94" t="str">
        <f t="array" ref="F41">IFERROR(INDEX(REPORT!$A$4:$BZ$99,MATCH($A41,REPORT!$A$4:$A$99,0),MATCH(F$1,REPORT!$A$4:$BZ$4,0)),"")</f>
        <v/>
      </c>
      <c r="G41" s="94" t="str">
        <f t="array" ref="G41">IFERROR(INDEX(REPORT!$A$4:$BZ$99,MATCH($A41,REPORT!$A$4:$A$99,0),MATCH(G$1,REPORT!$A$4:$BZ$4,0)),"")</f>
        <v/>
      </c>
      <c r="H41" s="94" t="str">
        <f t="array" ref="H41">IFERROR(INDEX(REPORT!$A$4:$BZ$99,MATCH($A41,REPORT!$A$4:$A$99,0),MATCH(H$1,REPORT!$A$4:$BZ$4,0)),"")</f>
        <v/>
      </c>
      <c r="I41" s="94" t="str">
        <f t="array" ref="I41">IFERROR(INDEX(REPORT!$A$4:$BZ$99,MATCH($A41,REPORT!$A$4:$A$99,0),MATCH(I$1,REPORT!$A$4:$BZ$4,0)),"")</f>
        <v/>
      </c>
      <c r="J41" s="94" t="str">
        <f t="array" ref="J41">IFERROR(INDEX(REPORT!$A$4:$BZ$99,MATCH($A41,REPORT!$A$4:$A$99,0),MATCH(J$1,REPORT!$A$4:$BZ$4,0)),"")</f>
        <v/>
      </c>
      <c r="K41" s="94" t="str">
        <f t="array" ref="K41">IFERROR(INDEX(REPORT!$A$4:$BZ$99,MATCH($A41,REPORT!$A$4:$A$99,0),MATCH(K$1,REPORT!$A$4:$BZ$4,0)),"")</f>
        <v/>
      </c>
      <c r="L41" s="94" t="str">
        <f t="array" ref="L41">IFERROR(INDEX(REPORT!$A$4:$BZ$99,MATCH($A41,REPORT!$A$4:$A$99,0),MATCH(L$1,REPORT!$A$4:$BZ$4,0)),"")</f>
        <v/>
      </c>
      <c r="M41" s="94" t="str">
        <f t="array" ref="M41">IFERROR(INDEX(REPORT!$A$4:$BZ$99,MATCH($A41,REPORT!$A$4:$A$99,0),MATCH(M$1,REPORT!$A$4:$BZ$4,0)),"")</f>
        <v/>
      </c>
      <c r="N41" s="94" t="str">
        <f t="array" ref="N41">IFERROR(INDEX(REPORT!$A$4:$BZ$99,MATCH($A41,REPORT!$A$4:$A$99,0),MATCH(N$1,REPORT!$A$4:$BZ$4,0)),"")</f>
        <v/>
      </c>
      <c r="O41" s="94" t="str">
        <f t="array" ref="O41">IFERROR(INDEX(REPORT!$A$4:$BZ$99,MATCH($A41,REPORT!$A$4:$A$99,0),MATCH(O$1,REPORT!$A$4:$BZ$4,0)),"")</f>
        <v/>
      </c>
      <c r="P41" s="94" t="str">
        <f t="array" ref="P41">IFERROR(INDEX(REPORT!$A$4:$BZ$99,MATCH($A41,REPORT!$A$4:$A$99,0),MATCH(P$1,REPORT!$A$4:$BZ$4,0)),"")</f>
        <v/>
      </c>
      <c r="Q41" s="94" t="str">
        <f t="array" ref="Q41">IFERROR(INDEX(REPORT!$A$4:$BZ$99,MATCH($A41,REPORT!$A$4:$A$99,0),MATCH(Q$1,REPORT!$A$4:$BZ$4,0)),"")</f>
        <v/>
      </c>
      <c r="R41" s="94" t="str">
        <f t="array" ref="R41">IFERROR(INDEX(REPORT!$A$4:$BZ$99,MATCH($A41,REPORT!$A$4:$A$99,0),MATCH(R$1,REPORT!$A$4:$BZ$4,0)),"")</f>
        <v/>
      </c>
      <c r="S41" s="94" t="str">
        <f t="array" ref="S41">IFERROR(INDEX(REPORT!$A$4:$BZ$99,MATCH($A41,REPORT!$A$4:$A$99,0),MATCH(S$1,REPORT!$A$4:$BZ$4,0)),"")</f>
        <v/>
      </c>
      <c r="T41" s="94" t="str">
        <f t="array" ref="T41">IFERROR(INDEX(REPORT!$A$4:$BZ$99,MATCH($A41,REPORT!$A$4:$A$99,0),MATCH(T$1,REPORT!$A$4:$BZ$4,0)),"")</f>
        <v/>
      </c>
      <c r="U41" s="94" t="str">
        <f t="array" ref="U41">IFERROR(INDEX(REPORT!$A$4:$BZ$99,MATCH($A41,REPORT!$A$4:$A$99,0),MATCH(U$1,REPORT!$A$4:$BZ$4,0)),"")</f>
        <v/>
      </c>
      <c r="V41" s="94" t="str">
        <f t="array" ref="V41">IFERROR(INDEX(REPORT!$A$4:$BZ$99,MATCH($A41,REPORT!$A$4:$A$99,0),MATCH(V$1,REPORT!$A$4:$BZ$4,0)),"")</f>
        <v/>
      </c>
      <c r="W41" s="94" t="str">
        <f t="array" ref="W41">IFERROR(INDEX(REPORT!$A$4:$BZ$99,MATCH($A41,REPORT!$A$4:$A$99,0),MATCH(W$1,REPORT!$A$4:$BZ$4,0)),"")</f>
        <v/>
      </c>
      <c r="X41" s="94" t="str">
        <f t="array" ref="X41">IFERROR(INDEX(REPORT!$A$4:$BZ$99,MATCH($A41,REPORT!$A$4:$A$99,0),MATCH(X$1,REPORT!$A$4:$BZ$4,0)),"")</f>
        <v/>
      </c>
      <c r="Y41" s="94" t="str">
        <f t="array" ref="Y41">IFERROR(INDEX(REPORT!$A$4:$BZ$99,MATCH($A41,REPORT!$A$4:$A$99,0),MATCH(Y$1,REPORT!$A$4:$BZ$4,0)),"")</f>
        <v/>
      </c>
      <c r="Z41" s="94" t="str">
        <f t="array" ref="Z41">IFERROR(INDEX(REPORT!$A$4:$BZ$99,MATCH($A41,REPORT!$A$4:$A$99,0),MATCH(Z$1,REPORT!$A$4:$BZ$4,0)),"")</f>
        <v/>
      </c>
      <c r="AA41" s="94" t="str">
        <f t="array" ref="AA41">IFERROR(INDEX(REPORT!$A$4:$BZ$99,MATCH($A41,REPORT!$A$4:$A$99,0),MATCH(AA$1,REPORT!$A$4:$BZ$4,0)),"")</f>
        <v/>
      </c>
      <c r="AB41" s="94" t="str">
        <f t="array" ref="AB41">IFERROR(INDEX(REPORT!$A$4:$BZ$99,MATCH($A41,REPORT!$A$4:$A$99,0),MATCH(AB$1,REPORT!$A$4:$BZ$4,0)),"")</f>
        <v/>
      </c>
      <c r="AC41" s="94" t="str">
        <f t="array" ref="AC41">IFERROR(INDEX(REPORT!$A$4:$BZ$99,MATCH($A41,REPORT!$A$4:$A$99,0),MATCH(AC$1,REPORT!$A$4:$BZ$4,0)),"")</f>
        <v/>
      </c>
      <c r="AD41" s="94" t="str">
        <f t="array" ref="AD41">IFERROR(INDEX(REPORT!$A$4:$BZ$99,MATCH($A41,REPORT!$A$4:$A$99,0),MATCH(AD$1,REPORT!$A$4:$BZ$4,0)),"")</f>
        <v/>
      </c>
      <c r="AE41" s="94" t="str">
        <f t="array" ref="AE41">IFERROR(INDEX(REPORT!$A$4:$BZ$99,MATCH($A41,REPORT!$A$4:$A$99,0),MATCH(AE$1,REPORT!$A$4:$BZ$4,0)),"")</f>
        <v/>
      </c>
      <c r="AF41" s="94" t="str">
        <f t="array" ref="AF41">IFERROR(INDEX(REPORT!$A$4:$BZ$99,MATCH($A41,REPORT!$A$4:$A$99,0),MATCH(AF$1,REPORT!$A$4:$BZ$4,0)),"")</f>
        <v/>
      </c>
      <c r="AG41" s="94" t="str">
        <f t="array" ref="AG41">IFERROR(INDEX(REPORT!$A$4:$BZ$99,MATCH($A41,REPORT!$A$4:$A$99,0),MATCH(AG$1,REPORT!$A$4:$BZ$4,0)),"")</f>
        <v/>
      </c>
      <c r="AH41" s="94" t="str">
        <f t="array" ref="AH41">IFERROR(INDEX(REPORT!$A$4:$BZ$99,MATCH($A41,REPORT!$A$4:$A$99,0),MATCH(AH$1,REPORT!$A$4:$BZ$4,0)),"")</f>
        <v/>
      </c>
      <c r="AI41" s="94" t="str">
        <f t="array" ref="AI41">IFERROR(INDEX(REPORT!$A$4:$BZ$99,MATCH($A41,REPORT!$A$4:$A$99,0),MATCH(AI$1,REPORT!$A$4:$BZ$4,0)),"")</f>
        <v/>
      </c>
      <c r="AJ41" s="94" t="str">
        <f t="array" ref="AJ41">IFERROR(INDEX(REPORT!$A$4:$BZ$99,MATCH($A41,REPORT!$A$4:$A$99,0),MATCH(AJ$1,REPORT!$A$4:$BZ$4,0)),"")</f>
        <v/>
      </c>
      <c r="AK41" s="94" t="str">
        <f t="array" ref="AK41">IFERROR(INDEX(REPORT!$A$4:$BZ$99,MATCH($A41,REPORT!$A$4:$A$99,0),MATCH(AK$1,REPORT!$A$4:$BZ$4,0)),"")</f>
        <v/>
      </c>
      <c r="AL41" s="94" t="str">
        <f t="array" ref="AL41">IFERROR(INDEX(REPORT!$A$4:$BZ$99,MATCH($A41,REPORT!$A$4:$A$99,0),MATCH(AL$1,REPORT!$A$4:$BZ$4,0)),"")</f>
        <v/>
      </c>
      <c r="AM41" s="94" t="str">
        <f t="array" ref="AM41">IFERROR(INDEX(REPORT!$A$4:$BZ$99,MATCH($A41,REPORT!$A$4:$A$99,0),MATCH(AM$1,REPORT!$A$4:$BZ$4,0)),"")</f>
        <v/>
      </c>
      <c r="AN41" s="94" t="str">
        <f t="array" ref="AN41">IFERROR(INDEX(REPORT!$A$4:$BZ$99,MATCH($A41,REPORT!$A$4:$A$99,0),MATCH(AN$1,REPORT!$A$4:$BZ$4,0)),"")</f>
        <v/>
      </c>
      <c r="AO41" s="94" t="str">
        <f t="array" ref="AO41">IFERROR(INDEX(REPORT!$A$4:$BZ$99,MATCH($A41,REPORT!$A$4:$A$99,0),MATCH(AO$1,REPORT!$A$4:$BZ$4,0)),"")</f>
        <v/>
      </c>
      <c r="AP41" s="94" t="str">
        <f t="array" ref="AP41">IFERROR(INDEX(REPORT!$A$4:$BZ$99,MATCH($A41,REPORT!$A$4:$A$99,0),MATCH(AP$1,REPORT!$A$4:$BZ$4,0)),"")</f>
        <v/>
      </c>
      <c r="AQ41" s="94" t="str">
        <f t="array" ref="AQ41">IFERROR(INDEX(REPORT!$A$4:$BZ$99,MATCH($A41,REPORT!$A$4:$A$99,0),MATCH(AQ$1,REPORT!$A$4:$BZ$4,0)),"")</f>
        <v/>
      </c>
      <c r="AR41" s="94" t="str">
        <f t="array" ref="AR41">IFERROR(INDEX(REPORT!$A$4:$BZ$99,MATCH($A41,REPORT!$A$4:$A$99,0),MATCH(AR$1,REPORT!$A$4:$BZ$4,0)),"")</f>
        <v/>
      </c>
      <c r="AS41" s="94" t="str">
        <f t="array" ref="AS41">IFERROR(INDEX(REPORT!$A$4:$BZ$99,MATCH($A41,REPORT!$A$4:$A$99,0),MATCH(AS$1,REPORT!$A$4:$BZ$4,0)),"")</f>
        <v/>
      </c>
      <c r="AT41" s="94" t="str">
        <f t="array" ref="AT41">IFERROR(INDEX(REPORT!$A$4:$BZ$99,MATCH($A41,REPORT!$A$4:$A$99,0),MATCH(AT$1,REPORT!$A$4:$BZ$4,0)),"")</f>
        <v/>
      </c>
      <c r="AU41" s="94" t="str">
        <f t="array" ref="AU41">IFERROR(INDEX(REPORT!$A$4:$BZ$99,MATCH($A41,REPORT!$A$4:$A$99,0),MATCH(AU$1,REPORT!$A$4:$BZ$4,0)),"")</f>
        <v/>
      </c>
      <c r="AV41" s="94" t="str">
        <f t="array" ref="AV41">IFERROR(INDEX(REPORT!$A$4:$BZ$99,MATCH($A41,REPORT!$A$4:$A$99,0),MATCH(AV$1,REPORT!$A$4:$BZ$4,0)),"")</f>
        <v/>
      </c>
      <c r="AW41" s="94" t="str">
        <f t="array" ref="AW41">IFERROR(INDEX(REPORT!$A$4:$BZ$99,MATCH($A41,REPORT!$A$4:$A$99,0),MATCH(AW$1,REPORT!$A$4:$BZ$4,0)),"")</f>
        <v/>
      </c>
      <c r="AX41" s="94" t="str">
        <f t="array" ref="AX41">IFERROR(INDEX(REPORT!$A$4:$BZ$99,MATCH($A41,REPORT!$A$4:$A$99,0),MATCH(AX$1,REPORT!$A$4:$BZ$4,0)),"")</f>
        <v/>
      </c>
      <c r="AY41" s="94" t="str">
        <f t="array" ref="AY41">IFERROR(INDEX(REPORT!$A$4:$BZ$99,MATCH($A41,REPORT!$A$4:$A$99,0),MATCH(AY$1,REPORT!$A$4:$BZ$4,0)),"")</f>
        <v/>
      </c>
      <c r="AZ41" s="94" t="str">
        <f t="array" ref="AZ41">IFERROR(INDEX(REPORT!$A$4:$BZ$99,MATCH($A41,REPORT!$A$4:$A$99,0),MATCH(AZ$1,REPORT!$A$4:$BZ$4,0)),"")</f>
        <v/>
      </c>
      <c r="BA41" s="94" t="str">
        <f t="array" ref="BA41">IFERROR(INDEX(REPORT!$A$4:$BZ$99,MATCH($A41,REPORT!$A$4:$A$99,0),MATCH(BA$1,REPORT!$A$4:$BZ$4,0)),"")</f>
        <v/>
      </c>
      <c r="BB41" s="94" t="str">
        <f t="array" ref="BB41">IFERROR(INDEX(REPORT!$A$4:$BZ$99,MATCH($A41,REPORT!$A$4:$A$99,0),MATCH(BB$1,REPORT!$A$4:$BZ$4,0)),"")</f>
        <v/>
      </c>
      <c r="BC41" s="94" t="str">
        <f t="array" ref="BC41">IFERROR(INDEX(REPORT!$A$4:$BZ$99,MATCH($A41,REPORT!$A$4:$A$99,0),MATCH(BC$1,REPORT!$A$4:$BZ$4,0)),"")</f>
        <v/>
      </c>
      <c r="BD41" s="94" t="str">
        <f t="array" ref="BD41">IFERROR(INDEX(REPORT!$A$4:$BZ$99,MATCH($A41,REPORT!$A$4:$A$99,0),MATCH(BD$1,REPORT!$A$4:$BZ$4,0)),"")</f>
        <v/>
      </c>
      <c r="BE41" s="94" t="str">
        <f t="array" ref="BE41">IFERROR(INDEX(REPORT!$A$4:$BZ$99,MATCH($A41,REPORT!$A$4:$A$99,0),MATCH(BE$1,REPORT!$A$4:$BZ$4,0)),"")</f>
        <v/>
      </c>
      <c r="BF41" s="94" t="str">
        <f t="array" ref="BF41">IFERROR(INDEX(REPORT!$A$4:$BZ$99,MATCH($A41,REPORT!$A$4:$A$99,0),MATCH(BF$1,REPORT!$A$4:$BZ$4,0)),"")</f>
        <v/>
      </c>
      <c r="BG41" s="94" t="str">
        <f t="array" ref="BG41">IFERROR(INDEX(REPORT!$A$4:$BZ$99,MATCH($A41,REPORT!$A$4:$A$99,0),MATCH(BG$1,REPORT!$A$4:$BZ$4,0)),"")</f>
        <v/>
      </c>
      <c r="BH41" s="94" t="str">
        <f t="array" ref="BH41">IFERROR(INDEX(REPORT!$A$4:$BZ$99,MATCH($A41,REPORT!$A$4:$A$99,0),MATCH(BH$1,REPORT!$A$4:$BZ$4,0)),"")</f>
        <v/>
      </c>
    </row>
    <row r="42" spans="1:60" ht="15.75" customHeight="1" x14ac:dyDescent="0.2">
      <c r="A42" s="94" t="str">
        <f>IF(LEN(REPORT!A45)&gt;2,REPORT!A45,"")</f>
        <v/>
      </c>
      <c r="B42" s="94" t="str">
        <f t="array" ref="B42">IFERROR(INDEX(REPORT!$A$4:$BZ$99,MATCH($A42,REPORT!$A$4:$A$99,0),MATCH(B$1,REPORT!$A$4:$BZ$4,0)),"")</f>
        <v/>
      </c>
      <c r="C42" s="94" t="str">
        <f t="array" ref="C42">IFERROR(INDEX(REPORT!$A$4:$BZ$99,MATCH($A42,REPORT!$A$4:$A$99,0),MATCH(C$1,REPORT!$A$4:$BZ$4,0)),"")</f>
        <v/>
      </c>
      <c r="D42" s="94" t="str">
        <f t="array" ref="D42">IFERROR(INDEX(REPORT!$A$4:$BZ$99,MATCH($A42,REPORT!$A$4:$A$99,0),MATCH(D$1,REPORT!$A$4:$BZ$4,0)),"")</f>
        <v/>
      </c>
      <c r="E42" s="94" t="str">
        <f t="array" ref="E42">IFERROR(INDEX(REPORT!$A$4:$BZ$99,MATCH($A42,REPORT!$A$4:$A$99,0),MATCH(E$1,REPORT!$A$4:$BZ$4,0)),"")</f>
        <v/>
      </c>
      <c r="F42" s="94" t="str">
        <f t="array" ref="F42">IFERROR(INDEX(REPORT!$A$4:$BZ$99,MATCH($A42,REPORT!$A$4:$A$99,0),MATCH(F$1,REPORT!$A$4:$BZ$4,0)),"")</f>
        <v/>
      </c>
      <c r="G42" s="94" t="str">
        <f t="array" ref="G42">IFERROR(INDEX(REPORT!$A$4:$BZ$99,MATCH($A42,REPORT!$A$4:$A$99,0),MATCH(G$1,REPORT!$A$4:$BZ$4,0)),"")</f>
        <v/>
      </c>
      <c r="H42" s="94" t="str">
        <f t="array" ref="H42">IFERROR(INDEX(REPORT!$A$4:$BZ$99,MATCH($A42,REPORT!$A$4:$A$99,0),MATCH(H$1,REPORT!$A$4:$BZ$4,0)),"")</f>
        <v/>
      </c>
      <c r="I42" s="94" t="str">
        <f t="array" ref="I42">IFERROR(INDEX(REPORT!$A$4:$BZ$99,MATCH($A42,REPORT!$A$4:$A$99,0),MATCH(I$1,REPORT!$A$4:$BZ$4,0)),"")</f>
        <v/>
      </c>
      <c r="J42" s="94" t="str">
        <f t="array" ref="J42">IFERROR(INDEX(REPORT!$A$4:$BZ$99,MATCH($A42,REPORT!$A$4:$A$99,0),MATCH(J$1,REPORT!$A$4:$BZ$4,0)),"")</f>
        <v/>
      </c>
      <c r="K42" s="94" t="str">
        <f t="array" ref="K42">IFERROR(INDEX(REPORT!$A$4:$BZ$99,MATCH($A42,REPORT!$A$4:$A$99,0),MATCH(K$1,REPORT!$A$4:$BZ$4,0)),"")</f>
        <v/>
      </c>
      <c r="L42" s="94" t="str">
        <f t="array" ref="L42">IFERROR(INDEX(REPORT!$A$4:$BZ$99,MATCH($A42,REPORT!$A$4:$A$99,0),MATCH(L$1,REPORT!$A$4:$BZ$4,0)),"")</f>
        <v/>
      </c>
      <c r="M42" s="94" t="str">
        <f t="array" ref="M42">IFERROR(INDEX(REPORT!$A$4:$BZ$99,MATCH($A42,REPORT!$A$4:$A$99,0),MATCH(M$1,REPORT!$A$4:$BZ$4,0)),"")</f>
        <v/>
      </c>
      <c r="N42" s="94" t="str">
        <f t="array" ref="N42">IFERROR(INDEX(REPORT!$A$4:$BZ$99,MATCH($A42,REPORT!$A$4:$A$99,0),MATCH(N$1,REPORT!$A$4:$BZ$4,0)),"")</f>
        <v/>
      </c>
      <c r="O42" s="94" t="str">
        <f t="array" ref="O42">IFERROR(INDEX(REPORT!$A$4:$BZ$99,MATCH($A42,REPORT!$A$4:$A$99,0),MATCH(O$1,REPORT!$A$4:$BZ$4,0)),"")</f>
        <v/>
      </c>
      <c r="P42" s="94" t="str">
        <f t="array" ref="P42">IFERROR(INDEX(REPORT!$A$4:$BZ$99,MATCH($A42,REPORT!$A$4:$A$99,0),MATCH(P$1,REPORT!$A$4:$BZ$4,0)),"")</f>
        <v/>
      </c>
      <c r="Q42" s="94" t="str">
        <f t="array" ref="Q42">IFERROR(INDEX(REPORT!$A$4:$BZ$99,MATCH($A42,REPORT!$A$4:$A$99,0),MATCH(Q$1,REPORT!$A$4:$BZ$4,0)),"")</f>
        <v/>
      </c>
      <c r="R42" s="94" t="str">
        <f t="array" ref="R42">IFERROR(INDEX(REPORT!$A$4:$BZ$99,MATCH($A42,REPORT!$A$4:$A$99,0),MATCH(R$1,REPORT!$A$4:$BZ$4,0)),"")</f>
        <v/>
      </c>
      <c r="S42" s="94" t="str">
        <f t="array" ref="S42">IFERROR(INDEX(REPORT!$A$4:$BZ$99,MATCH($A42,REPORT!$A$4:$A$99,0),MATCH(S$1,REPORT!$A$4:$BZ$4,0)),"")</f>
        <v/>
      </c>
      <c r="T42" s="94" t="str">
        <f t="array" ref="T42">IFERROR(INDEX(REPORT!$A$4:$BZ$99,MATCH($A42,REPORT!$A$4:$A$99,0),MATCH(T$1,REPORT!$A$4:$BZ$4,0)),"")</f>
        <v/>
      </c>
      <c r="U42" s="94" t="str">
        <f t="array" ref="U42">IFERROR(INDEX(REPORT!$A$4:$BZ$99,MATCH($A42,REPORT!$A$4:$A$99,0),MATCH(U$1,REPORT!$A$4:$BZ$4,0)),"")</f>
        <v/>
      </c>
      <c r="V42" s="94" t="str">
        <f t="array" ref="V42">IFERROR(INDEX(REPORT!$A$4:$BZ$99,MATCH($A42,REPORT!$A$4:$A$99,0),MATCH(V$1,REPORT!$A$4:$BZ$4,0)),"")</f>
        <v/>
      </c>
      <c r="W42" s="94" t="str">
        <f t="array" ref="W42">IFERROR(INDEX(REPORT!$A$4:$BZ$99,MATCH($A42,REPORT!$A$4:$A$99,0),MATCH(W$1,REPORT!$A$4:$BZ$4,0)),"")</f>
        <v/>
      </c>
      <c r="X42" s="94" t="str">
        <f t="array" ref="X42">IFERROR(INDEX(REPORT!$A$4:$BZ$99,MATCH($A42,REPORT!$A$4:$A$99,0),MATCH(X$1,REPORT!$A$4:$BZ$4,0)),"")</f>
        <v/>
      </c>
      <c r="Y42" s="94" t="str">
        <f t="array" ref="Y42">IFERROR(INDEX(REPORT!$A$4:$BZ$99,MATCH($A42,REPORT!$A$4:$A$99,0),MATCH(Y$1,REPORT!$A$4:$BZ$4,0)),"")</f>
        <v/>
      </c>
      <c r="Z42" s="94" t="str">
        <f t="array" ref="Z42">IFERROR(INDEX(REPORT!$A$4:$BZ$99,MATCH($A42,REPORT!$A$4:$A$99,0),MATCH(Z$1,REPORT!$A$4:$BZ$4,0)),"")</f>
        <v/>
      </c>
      <c r="AA42" s="94" t="str">
        <f t="array" ref="AA42">IFERROR(INDEX(REPORT!$A$4:$BZ$99,MATCH($A42,REPORT!$A$4:$A$99,0),MATCH(AA$1,REPORT!$A$4:$BZ$4,0)),"")</f>
        <v/>
      </c>
      <c r="AB42" s="94" t="str">
        <f t="array" ref="AB42">IFERROR(INDEX(REPORT!$A$4:$BZ$99,MATCH($A42,REPORT!$A$4:$A$99,0),MATCH(AB$1,REPORT!$A$4:$BZ$4,0)),"")</f>
        <v/>
      </c>
      <c r="AC42" s="94" t="str">
        <f t="array" ref="AC42">IFERROR(INDEX(REPORT!$A$4:$BZ$99,MATCH($A42,REPORT!$A$4:$A$99,0),MATCH(AC$1,REPORT!$A$4:$BZ$4,0)),"")</f>
        <v/>
      </c>
      <c r="AD42" s="94" t="str">
        <f t="array" ref="AD42">IFERROR(INDEX(REPORT!$A$4:$BZ$99,MATCH($A42,REPORT!$A$4:$A$99,0),MATCH(AD$1,REPORT!$A$4:$BZ$4,0)),"")</f>
        <v/>
      </c>
      <c r="AE42" s="94" t="str">
        <f t="array" ref="AE42">IFERROR(INDEX(REPORT!$A$4:$BZ$99,MATCH($A42,REPORT!$A$4:$A$99,0),MATCH(AE$1,REPORT!$A$4:$BZ$4,0)),"")</f>
        <v/>
      </c>
      <c r="AF42" s="94" t="str">
        <f t="array" ref="AF42">IFERROR(INDEX(REPORT!$A$4:$BZ$99,MATCH($A42,REPORT!$A$4:$A$99,0),MATCH(AF$1,REPORT!$A$4:$BZ$4,0)),"")</f>
        <v/>
      </c>
      <c r="AG42" s="94" t="str">
        <f t="array" ref="AG42">IFERROR(INDEX(REPORT!$A$4:$BZ$99,MATCH($A42,REPORT!$A$4:$A$99,0),MATCH(AG$1,REPORT!$A$4:$BZ$4,0)),"")</f>
        <v/>
      </c>
      <c r="AH42" s="94" t="str">
        <f t="array" ref="AH42">IFERROR(INDEX(REPORT!$A$4:$BZ$99,MATCH($A42,REPORT!$A$4:$A$99,0),MATCH(AH$1,REPORT!$A$4:$BZ$4,0)),"")</f>
        <v/>
      </c>
      <c r="AI42" s="94" t="str">
        <f t="array" ref="AI42">IFERROR(INDEX(REPORT!$A$4:$BZ$99,MATCH($A42,REPORT!$A$4:$A$99,0),MATCH(AI$1,REPORT!$A$4:$BZ$4,0)),"")</f>
        <v/>
      </c>
      <c r="AJ42" s="94" t="str">
        <f t="array" ref="AJ42">IFERROR(INDEX(REPORT!$A$4:$BZ$99,MATCH($A42,REPORT!$A$4:$A$99,0),MATCH(AJ$1,REPORT!$A$4:$BZ$4,0)),"")</f>
        <v/>
      </c>
      <c r="AK42" s="94" t="str">
        <f t="array" ref="AK42">IFERROR(INDEX(REPORT!$A$4:$BZ$99,MATCH($A42,REPORT!$A$4:$A$99,0),MATCH(AK$1,REPORT!$A$4:$BZ$4,0)),"")</f>
        <v/>
      </c>
      <c r="AL42" s="94" t="str">
        <f t="array" ref="AL42">IFERROR(INDEX(REPORT!$A$4:$BZ$99,MATCH($A42,REPORT!$A$4:$A$99,0),MATCH(AL$1,REPORT!$A$4:$BZ$4,0)),"")</f>
        <v/>
      </c>
      <c r="AM42" s="94" t="str">
        <f t="array" ref="AM42">IFERROR(INDEX(REPORT!$A$4:$BZ$99,MATCH($A42,REPORT!$A$4:$A$99,0),MATCH(AM$1,REPORT!$A$4:$BZ$4,0)),"")</f>
        <v/>
      </c>
      <c r="AN42" s="94" t="str">
        <f t="array" ref="AN42">IFERROR(INDEX(REPORT!$A$4:$BZ$99,MATCH($A42,REPORT!$A$4:$A$99,0),MATCH(AN$1,REPORT!$A$4:$BZ$4,0)),"")</f>
        <v/>
      </c>
      <c r="AO42" s="94" t="str">
        <f t="array" ref="AO42">IFERROR(INDEX(REPORT!$A$4:$BZ$99,MATCH($A42,REPORT!$A$4:$A$99,0),MATCH(AO$1,REPORT!$A$4:$BZ$4,0)),"")</f>
        <v/>
      </c>
      <c r="AP42" s="94" t="str">
        <f t="array" ref="AP42">IFERROR(INDEX(REPORT!$A$4:$BZ$99,MATCH($A42,REPORT!$A$4:$A$99,0),MATCH(AP$1,REPORT!$A$4:$BZ$4,0)),"")</f>
        <v/>
      </c>
      <c r="AQ42" s="94" t="str">
        <f t="array" ref="AQ42">IFERROR(INDEX(REPORT!$A$4:$BZ$99,MATCH($A42,REPORT!$A$4:$A$99,0),MATCH(AQ$1,REPORT!$A$4:$BZ$4,0)),"")</f>
        <v/>
      </c>
      <c r="AR42" s="94" t="str">
        <f t="array" ref="AR42">IFERROR(INDEX(REPORT!$A$4:$BZ$99,MATCH($A42,REPORT!$A$4:$A$99,0),MATCH(AR$1,REPORT!$A$4:$BZ$4,0)),"")</f>
        <v/>
      </c>
      <c r="AS42" s="94" t="str">
        <f t="array" ref="AS42">IFERROR(INDEX(REPORT!$A$4:$BZ$99,MATCH($A42,REPORT!$A$4:$A$99,0),MATCH(AS$1,REPORT!$A$4:$BZ$4,0)),"")</f>
        <v/>
      </c>
      <c r="AT42" s="94" t="str">
        <f t="array" ref="AT42">IFERROR(INDEX(REPORT!$A$4:$BZ$99,MATCH($A42,REPORT!$A$4:$A$99,0),MATCH(AT$1,REPORT!$A$4:$BZ$4,0)),"")</f>
        <v/>
      </c>
      <c r="AU42" s="94" t="str">
        <f t="array" ref="AU42">IFERROR(INDEX(REPORT!$A$4:$BZ$99,MATCH($A42,REPORT!$A$4:$A$99,0),MATCH(AU$1,REPORT!$A$4:$BZ$4,0)),"")</f>
        <v/>
      </c>
      <c r="AV42" s="94" t="str">
        <f t="array" ref="AV42">IFERROR(INDEX(REPORT!$A$4:$BZ$99,MATCH($A42,REPORT!$A$4:$A$99,0),MATCH(AV$1,REPORT!$A$4:$BZ$4,0)),"")</f>
        <v/>
      </c>
      <c r="AW42" s="94" t="str">
        <f t="array" ref="AW42">IFERROR(INDEX(REPORT!$A$4:$BZ$99,MATCH($A42,REPORT!$A$4:$A$99,0),MATCH(AW$1,REPORT!$A$4:$BZ$4,0)),"")</f>
        <v/>
      </c>
      <c r="AX42" s="94" t="str">
        <f t="array" ref="AX42">IFERROR(INDEX(REPORT!$A$4:$BZ$99,MATCH($A42,REPORT!$A$4:$A$99,0),MATCH(AX$1,REPORT!$A$4:$BZ$4,0)),"")</f>
        <v/>
      </c>
      <c r="AY42" s="94" t="str">
        <f t="array" ref="AY42">IFERROR(INDEX(REPORT!$A$4:$BZ$99,MATCH($A42,REPORT!$A$4:$A$99,0),MATCH(AY$1,REPORT!$A$4:$BZ$4,0)),"")</f>
        <v/>
      </c>
      <c r="AZ42" s="94" t="str">
        <f t="array" ref="AZ42">IFERROR(INDEX(REPORT!$A$4:$BZ$99,MATCH($A42,REPORT!$A$4:$A$99,0),MATCH(AZ$1,REPORT!$A$4:$BZ$4,0)),"")</f>
        <v/>
      </c>
      <c r="BA42" s="94" t="str">
        <f t="array" ref="BA42">IFERROR(INDEX(REPORT!$A$4:$BZ$99,MATCH($A42,REPORT!$A$4:$A$99,0),MATCH(BA$1,REPORT!$A$4:$BZ$4,0)),"")</f>
        <v/>
      </c>
      <c r="BB42" s="94" t="str">
        <f t="array" ref="BB42">IFERROR(INDEX(REPORT!$A$4:$BZ$99,MATCH($A42,REPORT!$A$4:$A$99,0),MATCH(BB$1,REPORT!$A$4:$BZ$4,0)),"")</f>
        <v/>
      </c>
      <c r="BC42" s="94" t="str">
        <f t="array" ref="BC42">IFERROR(INDEX(REPORT!$A$4:$BZ$99,MATCH($A42,REPORT!$A$4:$A$99,0),MATCH(BC$1,REPORT!$A$4:$BZ$4,0)),"")</f>
        <v/>
      </c>
      <c r="BD42" s="94" t="str">
        <f t="array" ref="BD42">IFERROR(INDEX(REPORT!$A$4:$BZ$99,MATCH($A42,REPORT!$A$4:$A$99,0),MATCH(BD$1,REPORT!$A$4:$BZ$4,0)),"")</f>
        <v/>
      </c>
      <c r="BE42" s="94" t="str">
        <f t="array" ref="BE42">IFERROR(INDEX(REPORT!$A$4:$BZ$99,MATCH($A42,REPORT!$A$4:$A$99,0),MATCH(BE$1,REPORT!$A$4:$BZ$4,0)),"")</f>
        <v/>
      </c>
      <c r="BF42" s="94" t="str">
        <f t="array" ref="BF42">IFERROR(INDEX(REPORT!$A$4:$BZ$99,MATCH($A42,REPORT!$A$4:$A$99,0),MATCH(BF$1,REPORT!$A$4:$BZ$4,0)),"")</f>
        <v/>
      </c>
      <c r="BG42" s="94" t="str">
        <f t="array" ref="BG42">IFERROR(INDEX(REPORT!$A$4:$BZ$99,MATCH($A42,REPORT!$A$4:$A$99,0),MATCH(BG$1,REPORT!$A$4:$BZ$4,0)),"")</f>
        <v/>
      </c>
      <c r="BH42" s="94" t="str">
        <f t="array" ref="BH42">IFERROR(INDEX(REPORT!$A$4:$BZ$99,MATCH($A42,REPORT!$A$4:$A$99,0),MATCH(BH$1,REPORT!$A$4:$BZ$4,0)),"")</f>
        <v/>
      </c>
    </row>
    <row r="43" spans="1:60" ht="15.75" customHeight="1" x14ac:dyDescent="0.2">
      <c r="A43" s="94" t="str">
        <f>IF(LEN(REPORT!A46)&gt;2,REPORT!A46,"")</f>
        <v/>
      </c>
      <c r="B43" s="94" t="str">
        <f t="array" ref="B43">IFERROR(INDEX(REPORT!$A$4:$BZ$99,MATCH($A43,REPORT!$A$4:$A$99,0),MATCH(B$1,REPORT!$A$4:$BZ$4,0)),"")</f>
        <v/>
      </c>
      <c r="C43" s="94" t="str">
        <f t="array" ref="C43">IFERROR(INDEX(REPORT!$A$4:$BZ$99,MATCH($A43,REPORT!$A$4:$A$99,0),MATCH(C$1,REPORT!$A$4:$BZ$4,0)),"")</f>
        <v/>
      </c>
      <c r="D43" s="94" t="str">
        <f t="array" ref="D43">IFERROR(INDEX(REPORT!$A$4:$BZ$99,MATCH($A43,REPORT!$A$4:$A$99,0),MATCH(D$1,REPORT!$A$4:$BZ$4,0)),"")</f>
        <v/>
      </c>
      <c r="E43" s="94" t="str">
        <f t="array" ref="E43">IFERROR(INDEX(REPORT!$A$4:$BZ$99,MATCH($A43,REPORT!$A$4:$A$99,0),MATCH(E$1,REPORT!$A$4:$BZ$4,0)),"")</f>
        <v/>
      </c>
      <c r="F43" s="94" t="str">
        <f t="array" ref="F43">IFERROR(INDEX(REPORT!$A$4:$BZ$99,MATCH($A43,REPORT!$A$4:$A$99,0),MATCH(F$1,REPORT!$A$4:$BZ$4,0)),"")</f>
        <v/>
      </c>
      <c r="G43" s="94" t="str">
        <f t="array" ref="G43">IFERROR(INDEX(REPORT!$A$4:$BZ$99,MATCH($A43,REPORT!$A$4:$A$99,0),MATCH(G$1,REPORT!$A$4:$BZ$4,0)),"")</f>
        <v/>
      </c>
      <c r="H43" s="94" t="str">
        <f t="array" ref="H43">IFERROR(INDEX(REPORT!$A$4:$BZ$99,MATCH($A43,REPORT!$A$4:$A$99,0),MATCH(H$1,REPORT!$A$4:$BZ$4,0)),"")</f>
        <v/>
      </c>
      <c r="I43" s="94" t="str">
        <f t="array" ref="I43">IFERROR(INDEX(REPORT!$A$4:$BZ$99,MATCH($A43,REPORT!$A$4:$A$99,0),MATCH(I$1,REPORT!$A$4:$BZ$4,0)),"")</f>
        <v/>
      </c>
      <c r="J43" s="94" t="str">
        <f t="array" ref="J43">IFERROR(INDEX(REPORT!$A$4:$BZ$99,MATCH($A43,REPORT!$A$4:$A$99,0),MATCH(J$1,REPORT!$A$4:$BZ$4,0)),"")</f>
        <v/>
      </c>
      <c r="K43" s="94" t="str">
        <f t="array" ref="K43">IFERROR(INDEX(REPORT!$A$4:$BZ$99,MATCH($A43,REPORT!$A$4:$A$99,0),MATCH(K$1,REPORT!$A$4:$BZ$4,0)),"")</f>
        <v/>
      </c>
      <c r="L43" s="94" t="str">
        <f t="array" ref="L43">IFERROR(INDEX(REPORT!$A$4:$BZ$99,MATCH($A43,REPORT!$A$4:$A$99,0),MATCH(L$1,REPORT!$A$4:$BZ$4,0)),"")</f>
        <v/>
      </c>
      <c r="M43" s="94" t="str">
        <f t="array" ref="M43">IFERROR(INDEX(REPORT!$A$4:$BZ$99,MATCH($A43,REPORT!$A$4:$A$99,0),MATCH(M$1,REPORT!$A$4:$BZ$4,0)),"")</f>
        <v/>
      </c>
      <c r="N43" s="94" t="str">
        <f t="array" ref="N43">IFERROR(INDEX(REPORT!$A$4:$BZ$99,MATCH($A43,REPORT!$A$4:$A$99,0),MATCH(N$1,REPORT!$A$4:$BZ$4,0)),"")</f>
        <v/>
      </c>
      <c r="O43" s="94" t="str">
        <f t="array" ref="O43">IFERROR(INDEX(REPORT!$A$4:$BZ$99,MATCH($A43,REPORT!$A$4:$A$99,0),MATCH(O$1,REPORT!$A$4:$BZ$4,0)),"")</f>
        <v/>
      </c>
      <c r="P43" s="94" t="str">
        <f t="array" ref="P43">IFERROR(INDEX(REPORT!$A$4:$BZ$99,MATCH($A43,REPORT!$A$4:$A$99,0),MATCH(P$1,REPORT!$A$4:$BZ$4,0)),"")</f>
        <v/>
      </c>
      <c r="Q43" s="94" t="str">
        <f t="array" ref="Q43">IFERROR(INDEX(REPORT!$A$4:$BZ$99,MATCH($A43,REPORT!$A$4:$A$99,0),MATCH(Q$1,REPORT!$A$4:$BZ$4,0)),"")</f>
        <v/>
      </c>
      <c r="R43" s="94" t="str">
        <f t="array" ref="R43">IFERROR(INDEX(REPORT!$A$4:$BZ$99,MATCH($A43,REPORT!$A$4:$A$99,0),MATCH(R$1,REPORT!$A$4:$BZ$4,0)),"")</f>
        <v/>
      </c>
      <c r="S43" s="94" t="str">
        <f t="array" ref="S43">IFERROR(INDEX(REPORT!$A$4:$BZ$99,MATCH($A43,REPORT!$A$4:$A$99,0),MATCH(S$1,REPORT!$A$4:$BZ$4,0)),"")</f>
        <v/>
      </c>
      <c r="T43" s="94" t="str">
        <f t="array" ref="T43">IFERROR(INDEX(REPORT!$A$4:$BZ$99,MATCH($A43,REPORT!$A$4:$A$99,0),MATCH(T$1,REPORT!$A$4:$BZ$4,0)),"")</f>
        <v/>
      </c>
      <c r="U43" s="94" t="str">
        <f t="array" ref="U43">IFERROR(INDEX(REPORT!$A$4:$BZ$99,MATCH($A43,REPORT!$A$4:$A$99,0),MATCH(U$1,REPORT!$A$4:$BZ$4,0)),"")</f>
        <v/>
      </c>
      <c r="V43" s="94" t="str">
        <f t="array" ref="V43">IFERROR(INDEX(REPORT!$A$4:$BZ$99,MATCH($A43,REPORT!$A$4:$A$99,0),MATCH(V$1,REPORT!$A$4:$BZ$4,0)),"")</f>
        <v/>
      </c>
      <c r="W43" s="94" t="str">
        <f t="array" ref="W43">IFERROR(INDEX(REPORT!$A$4:$BZ$99,MATCH($A43,REPORT!$A$4:$A$99,0),MATCH(W$1,REPORT!$A$4:$BZ$4,0)),"")</f>
        <v/>
      </c>
      <c r="X43" s="94" t="str">
        <f t="array" ref="X43">IFERROR(INDEX(REPORT!$A$4:$BZ$99,MATCH($A43,REPORT!$A$4:$A$99,0),MATCH(X$1,REPORT!$A$4:$BZ$4,0)),"")</f>
        <v/>
      </c>
      <c r="Y43" s="94" t="str">
        <f t="array" ref="Y43">IFERROR(INDEX(REPORT!$A$4:$BZ$99,MATCH($A43,REPORT!$A$4:$A$99,0),MATCH(Y$1,REPORT!$A$4:$BZ$4,0)),"")</f>
        <v/>
      </c>
      <c r="Z43" s="94" t="str">
        <f t="array" ref="Z43">IFERROR(INDEX(REPORT!$A$4:$BZ$99,MATCH($A43,REPORT!$A$4:$A$99,0),MATCH(Z$1,REPORT!$A$4:$BZ$4,0)),"")</f>
        <v/>
      </c>
      <c r="AA43" s="94" t="str">
        <f t="array" ref="AA43">IFERROR(INDEX(REPORT!$A$4:$BZ$99,MATCH($A43,REPORT!$A$4:$A$99,0),MATCH(AA$1,REPORT!$A$4:$BZ$4,0)),"")</f>
        <v/>
      </c>
      <c r="AB43" s="94" t="str">
        <f t="array" ref="AB43">IFERROR(INDEX(REPORT!$A$4:$BZ$99,MATCH($A43,REPORT!$A$4:$A$99,0),MATCH(AB$1,REPORT!$A$4:$BZ$4,0)),"")</f>
        <v/>
      </c>
      <c r="AC43" s="94" t="str">
        <f t="array" ref="AC43">IFERROR(INDEX(REPORT!$A$4:$BZ$99,MATCH($A43,REPORT!$A$4:$A$99,0),MATCH(AC$1,REPORT!$A$4:$BZ$4,0)),"")</f>
        <v/>
      </c>
      <c r="AD43" s="94" t="str">
        <f t="array" ref="AD43">IFERROR(INDEX(REPORT!$A$4:$BZ$99,MATCH($A43,REPORT!$A$4:$A$99,0),MATCH(AD$1,REPORT!$A$4:$BZ$4,0)),"")</f>
        <v/>
      </c>
      <c r="AE43" s="94" t="str">
        <f t="array" ref="AE43">IFERROR(INDEX(REPORT!$A$4:$BZ$99,MATCH($A43,REPORT!$A$4:$A$99,0),MATCH(AE$1,REPORT!$A$4:$BZ$4,0)),"")</f>
        <v/>
      </c>
      <c r="AF43" s="94" t="str">
        <f t="array" ref="AF43">IFERROR(INDEX(REPORT!$A$4:$BZ$99,MATCH($A43,REPORT!$A$4:$A$99,0),MATCH(AF$1,REPORT!$A$4:$BZ$4,0)),"")</f>
        <v/>
      </c>
      <c r="AG43" s="94" t="str">
        <f t="array" ref="AG43">IFERROR(INDEX(REPORT!$A$4:$BZ$99,MATCH($A43,REPORT!$A$4:$A$99,0),MATCH(AG$1,REPORT!$A$4:$BZ$4,0)),"")</f>
        <v/>
      </c>
      <c r="AH43" s="94" t="str">
        <f t="array" ref="AH43">IFERROR(INDEX(REPORT!$A$4:$BZ$99,MATCH($A43,REPORT!$A$4:$A$99,0),MATCH(AH$1,REPORT!$A$4:$BZ$4,0)),"")</f>
        <v/>
      </c>
      <c r="AI43" s="94" t="str">
        <f t="array" ref="AI43">IFERROR(INDEX(REPORT!$A$4:$BZ$99,MATCH($A43,REPORT!$A$4:$A$99,0),MATCH(AI$1,REPORT!$A$4:$BZ$4,0)),"")</f>
        <v/>
      </c>
      <c r="AJ43" s="94" t="str">
        <f t="array" ref="AJ43">IFERROR(INDEX(REPORT!$A$4:$BZ$99,MATCH($A43,REPORT!$A$4:$A$99,0),MATCH(AJ$1,REPORT!$A$4:$BZ$4,0)),"")</f>
        <v/>
      </c>
      <c r="AK43" s="94" t="str">
        <f t="array" ref="AK43">IFERROR(INDEX(REPORT!$A$4:$BZ$99,MATCH($A43,REPORT!$A$4:$A$99,0),MATCH(AK$1,REPORT!$A$4:$BZ$4,0)),"")</f>
        <v/>
      </c>
      <c r="AL43" s="94" t="str">
        <f t="array" ref="AL43">IFERROR(INDEX(REPORT!$A$4:$BZ$99,MATCH($A43,REPORT!$A$4:$A$99,0),MATCH(AL$1,REPORT!$A$4:$BZ$4,0)),"")</f>
        <v/>
      </c>
      <c r="AM43" s="94" t="str">
        <f t="array" ref="AM43">IFERROR(INDEX(REPORT!$A$4:$BZ$99,MATCH($A43,REPORT!$A$4:$A$99,0),MATCH(AM$1,REPORT!$A$4:$BZ$4,0)),"")</f>
        <v/>
      </c>
      <c r="AN43" s="94" t="str">
        <f t="array" ref="AN43">IFERROR(INDEX(REPORT!$A$4:$BZ$99,MATCH($A43,REPORT!$A$4:$A$99,0),MATCH(AN$1,REPORT!$A$4:$BZ$4,0)),"")</f>
        <v/>
      </c>
      <c r="AO43" s="94" t="str">
        <f t="array" ref="AO43">IFERROR(INDEX(REPORT!$A$4:$BZ$99,MATCH($A43,REPORT!$A$4:$A$99,0),MATCH(AO$1,REPORT!$A$4:$BZ$4,0)),"")</f>
        <v/>
      </c>
      <c r="AP43" s="94" t="str">
        <f t="array" ref="AP43">IFERROR(INDEX(REPORT!$A$4:$BZ$99,MATCH($A43,REPORT!$A$4:$A$99,0),MATCH(AP$1,REPORT!$A$4:$BZ$4,0)),"")</f>
        <v/>
      </c>
      <c r="AQ43" s="94" t="str">
        <f t="array" ref="AQ43">IFERROR(INDEX(REPORT!$A$4:$BZ$99,MATCH($A43,REPORT!$A$4:$A$99,0),MATCH(AQ$1,REPORT!$A$4:$BZ$4,0)),"")</f>
        <v/>
      </c>
      <c r="AR43" s="94" t="str">
        <f t="array" ref="AR43">IFERROR(INDEX(REPORT!$A$4:$BZ$99,MATCH($A43,REPORT!$A$4:$A$99,0),MATCH(AR$1,REPORT!$A$4:$BZ$4,0)),"")</f>
        <v/>
      </c>
      <c r="AS43" s="94" t="str">
        <f t="array" ref="AS43">IFERROR(INDEX(REPORT!$A$4:$BZ$99,MATCH($A43,REPORT!$A$4:$A$99,0),MATCH(AS$1,REPORT!$A$4:$BZ$4,0)),"")</f>
        <v/>
      </c>
      <c r="AT43" s="94" t="str">
        <f t="array" ref="AT43">IFERROR(INDEX(REPORT!$A$4:$BZ$99,MATCH($A43,REPORT!$A$4:$A$99,0),MATCH(AT$1,REPORT!$A$4:$BZ$4,0)),"")</f>
        <v/>
      </c>
      <c r="AU43" s="94" t="str">
        <f t="array" ref="AU43">IFERROR(INDEX(REPORT!$A$4:$BZ$99,MATCH($A43,REPORT!$A$4:$A$99,0),MATCH(AU$1,REPORT!$A$4:$BZ$4,0)),"")</f>
        <v/>
      </c>
      <c r="AV43" s="94" t="str">
        <f t="array" ref="AV43">IFERROR(INDEX(REPORT!$A$4:$BZ$99,MATCH($A43,REPORT!$A$4:$A$99,0),MATCH(AV$1,REPORT!$A$4:$BZ$4,0)),"")</f>
        <v/>
      </c>
      <c r="AW43" s="94" t="str">
        <f t="array" ref="AW43">IFERROR(INDEX(REPORT!$A$4:$BZ$99,MATCH($A43,REPORT!$A$4:$A$99,0),MATCH(AW$1,REPORT!$A$4:$BZ$4,0)),"")</f>
        <v/>
      </c>
      <c r="AX43" s="94" t="str">
        <f t="array" ref="AX43">IFERROR(INDEX(REPORT!$A$4:$BZ$99,MATCH($A43,REPORT!$A$4:$A$99,0),MATCH(AX$1,REPORT!$A$4:$BZ$4,0)),"")</f>
        <v/>
      </c>
      <c r="AY43" s="94" t="str">
        <f t="array" ref="AY43">IFERROR(INDEX(REPORT!$A$4:$BZ$99,MATCH($A43,REPORT!$A$4:$A$99,0),MATCH(AY$1,REPORT!$A$4:$BZ$4,0)),"")</f>
        <v/>
      </c>
      <c r="AZ43" s="94" t="str">
        <f t="array" ref="AZ43">IFERROR(INDEX(REPORT!$A$4:$BZ$99,MATCH($A43,REPORT!$A$4:$A$99,0),MATCH(AZ$1,REPORT!$A$4:$BZ$4,0)),"")</f>
        <v/>
      </c>
      <c r="BA43" s="94" t="str">
        <f t="array" ref="BA43">IFERROR(INDEX(REPORT!$A$4:$BZ$99,MATCH($A43,REPORT!$A$4:$A$99,0),MATCH(BA$1,REPORT!$A$4:$BZ$4,0)),"")</f>
        <v/>
      </c>
      <c r="BB43" s="94" t="str">
        <f t="array" ref="BB43">IFERROR(INDEX(REPORT!$A$4:$BZ$99,MATCH($A43,REPORT!$A$4:$A$99,0),MATCH(BB$1,REPORT!$A$4:$BZ$4,0)),"")</f>
        <v/>
      </c>
      <c r="BC43" s="94" t="str">
        <f t="array" ref="BC43">IFERROR(INDEX(REPORT!$A$4:$BZ$99,MATCH($A43,REPORT!$A$4:$A$99,0),MATCH(BC$1,REPORT!$A$4:$BZ$4,0)),"")</f>
        <v/>
      </c>
      <c r="BD43" s="94" t="str">
        <f t="array" ref="BD43">IFERROR(INDEX(REPORT!$A$4:$BZ$99,MATCH($A43,REPORT!$A$4:$A$99,0),MATCH(BD$1,REPORT!$A$4:$BZ$4,0)),"")</f>
        <v/>
      </c>
      <c r="BE43" s="94" t="str">
        <f t="array" ref="BE43">IFERROR(INDEX(REPORT!$A$4:$BZ$99,MATCH($A43,REPORT!$A$4:$A$99,0),MATCH(BE$1,REPORT!$A$4:$BZ$4,0)),"")</f>
        <v/>
      </c>
      <c r="BF43" s="94" t="str">
        <f t="array" ref="BF43">IFERROR(INDEX(REPORT!$A$4:$BZ$99,MATCH($A43,REPORT!$A$4:$A$99,0),MATCH(BF$1,REPORT!$A$4:$BZ$4,0)),"")</f>
        <v/>
      </c>
      <c r="BG43" s="94" t="str">
        <f t="array" ref="BG43">IFERROR(INDEX(REPORT!$A$4:$BZ$99,MATCH($A43,REPORT!$A$4:$A$99,0),MATCH(BG$1,REPORT!$A$4:$BZ$4,0)),"")</f>
        <v/>
      </c>
      <c r="BH43" s="94" t="str">
        <f t="array" ref="BH43">IFERROR(INDEX(REPORT!$A$4:$BZ$99,MATCH($A43,REPORT!$A$4:$A$99,0),MATCH(BH$1,REPORT!$A$4:$BZ$4,0)),"")</f>
        <v/>
      </c>
    </row>
    <row r="44" spans="1:60" ht="15.75" customHeight="1" x14ac:dyDescent="0.2">
      <c r="A44" s="94" t="str">
        <f>IF(LEN(REPORT!A47)&gt;2,REPORT!A47,"")</f>
        <v/>
      </c>
      <c r="B44" s="94" t="str">
        <f t="array" ref="B44">IFERROR(INDEX(REPORT!$A$4:$BZ$99,MATCH($A44,REPORT!$A$4:$A$99,0),MATCH(B$1,REPORT!$A$4:$BZ$4,0)),"")</f>
        <v/>
      </c>
      <c r="C44" s="94" t="str">
        <f t="array" ref="C44">IFERROR(INDEX(REPORT!$A$4:$BZ$99,MATCH($A44,REPORT!$A$4:$A$99,0),MATCH(C$1,REPORT!$A$4:$BZ$4,0)),"")</f>
        <v/>
      </c>
      <c r="D44" s="94" t="str">
        <f t="array" ref="D44">IFERROR(INDEX(REPORT!$A$4:$BZ$99,MATCH($A44,REPORT!$A$4:$A$99,0),MATCH(D$1,REPORT!$A$4:$BZ$4,0)),"")</f>
        <v/>
      </c>
      <c r="E44" s="94" t="str">
        <f t="array" ref="E44">IFERROR(INDEX(REPORT!$A$4:$BZ$99,MATCH($A44,REPORT!$A$4:$A$99,0),MATCH(E$1,REPORT!$A$4:$BZ$4,0)),"")</f>
        <v/>
      </c>
      <c r="F44" s="94" t="str">
        <f t="array" ref="F44">IFERROR(INDEX(REPORT!$A$4:$BZ$99,MATCH($A44,REPORT!$A$4:$A$99,0),MATCH(F$1,REPORT!$A$4:$BZ$4,0)),"")</f>
        <v/>
      </c>
      <c r="G44" s="94" t="str">
        <f t="array" ref="G44">IFERROR(INDEX(REPORT!$A$4:$BZ$99,MATCH($A44,REPORT!$A$4:$A$99,0),MATCH(G$1,REPORT!$A$4:$BZ$4,0)),"")</f>
        <v/>
      </c>
      <c r="H44" s="94" t="str">
        <f t="array" ref="H44">IFERROR(INDEX(REPORT!$A$4:$BZ$99,MATCH($A44,REPORT!$A$4:$A$99,0),MATCH(H$1,REPORT!$A$4:$BZ$4,0)),"")</f>
        <v/>
      </c>
      <c r="I44" s="94" t="str">
        <f t="array" ref="I44">IFERROR(INDEX(REPORT!$A$4:$BZ$99,MATCH($A44,REPORT!$A$4:$A$99,0),MATCH(I$1,REPORT!$A$4:$BZ$4,0)),"")</f>
        <v/>
      </c>
      <c r="J44" s="94" t="str">
        <f t="array" ref="J44">IFERROR(INDEX(REPORT!$A$4:$BZ$99,MATCH($A44,REPORT!$A$4:$A$99,0),MATCH(J$1,REPORT!$A$4:$BZ$4,0)),"")</f>
        <v/>
      </c>
      <c r="K44" s="94" t="str">
        <f t="array" ref="K44">IFERROR(INDEX(REPORT!$A$4:$BZ$99,MATCH($A44,REPORT!$A$4:$A$99,0),MATCH(K$1,REPORT!$A$4:$BZ$4,0)),"")</f>
        <v/>
      </c>
      <c r="L44" s="94" t="str">
        <f t="array" ref="L44">IFERROR(INDEX(REPORT!$A$4:$BZ$99,MATCH($A44,REPORT!$A$4:$A$99,0),MATCH(L$1,REPORT!$A$4:$BZ$4,0)),"")</f>
        <v/>
      </c>
      <c r="M44" s="94" t="str">
        <f t="array" ref="M44">IFERROR(INDEX(REPORT!$A$4:$BZ$99,MATCH($A44,REPORT!$A$4:$A$99,0),MATCH(M$1,REPORT!$A$4:$BZ$4,0)),"")</f>
        <v/>
      </c>
      <c r="N44" s="94" t="str">
        <f t="array" ref="N44">IFERROR(INDEX(REPORT!$A$4:$BZ$99,MATCH($A44,REPORT!$A$4:$A$99,0),MATCH(N$1,REPORT!$A$4:$BZ$4,0)),"")</f>
        <v/>
      </c>
      <c r="O44" s="94" t="str">
        <f t="array" ref="O44">IFERROR(INDEX(REPORT!$A$4:$BZ$99,MATCH($A44,REPORT!$A$4:$A$99,0),MATCH(O$1,REPORT!$A$4:$BZ$4,0)),"")</f>
        <v/>
      </c>
      <c r="P44" s="94" t="str">
        <f t="array" ref="P44">IFERROR(INDEX(REPORT!$A$4:$BZ$99,MATCH($A44,REPORT!$A$4:$A$99,0),MATCH(P$1,REPORT!$A$4:$BZ$4,0)),"")</f>
        <v/>
      </c>
      <c r="Q44" s="94" t="str">
        <f t="array" ref="Q44">IFERROR(INDEX(REPORT!$A$4:$BZ$99,MATCH($A44,REPORT!$A$4:$A$99,0),MATCH(Q$1,REPORT!$A$4:$BZ$4,0)),"")</f>
        <v/>
      </c>
      <c r="R44" s="94" t="str">
        <f t="array" ref="R44">IFERROR(INDEX(REPORT!$A$4:$BZ$99,MATCH($A44,REPORT!$A$4:$A$99,0),MATCH(R$1,REPORT!$A$4:$BZ$4,0)),"")</f>
        <v/>
      </c>
      <c r="S44" s="94" t="str">
        <f t="array" ref="S44">IFERROR(INDEX(REPORT!$A$4:$BZ$99,MATCH($A44,REPORT!$A$4:$A$99,0),MATCH(S$1,REPORT!$A$4:$BZ$4,0)),"")</f>
        <v/>
      </c>
      <c r="T44" s="94" t="str">
        <f t="array" ref="T44">IFERROR(INDEX(REPORT!$A$4:$BZ$99,MATCH($A44,REPORT!$A$4:$A$99,0),MATCH(T$1,REPORT!$A$4:$BZ$4,0)),"")</f>
        <v/>
      </c>
      <c r="U44" s="94" t="str">
        <f t="array" ref="U44">IFERROR(INDEX(REPORT!$A$4:$BZ$99,MATCH($A44,REPORT!$A$4:$A$99,0),MATCH(U$1,REPORT!$A$4:$BZ$4,0)),"")</f>
        <v/>
      </c>
      <c r="V44" s="94" t="str">
        <f t="array" ref="V44">IFERROR(INDEX(REPORT!$A$4:$BZ$99,MATCH($A44,REPORT!$A$4:$A$99,0),MATCH(V$1,REPORT!$A$4:$BZ$4,0)),"")</f>
        <v/>
      </c>
      <c r="W44" s="94" t="str">
        <f t="array" ref="W44">IFERROR(INDEX(REPORT!$A$4:$BZ$99,MATCH($A44,REPORT!$A$4:$A$99,0),MATCH(W$1,REPORT!$A$4:$BZ$4,0)),"")</f>
        <v/>
      </c>
      <c r="X44" s="94" t="str">
        <f t="array" ref="X44">IFERROR(INDEX(REPORT!$A$4:$BZ$99,MATCH($A44,REPORT!$A$4:$A$99,0),MATCH(X$1,REPORT!$A$4:$BZ$4,0)),"")</f>
        <v/>
      </c>
      <c r="Y44" s="94" t="str">
        <f t="array" ref="Y44">IFERROR(INDEX(REPORT!$A$4:$BZ$99,MATCH($A44,REPORT!$A$4:$A$99,0),MATCH(Y$1,REPORT!$A$4:$BZ$4,0)),"")</f>
        <v/>
      </c>
      <c r="Z44" s="94" t="str">
        <f t="array" ref="Z44">IFERROR(INDEX(REPORT!$A$4:$BZ$99,MATCH($A44,REPORT!$A$4:$A$99,0),MATCH(Z$1,REPORT!$A$4:$BZ$4,0)),"")</f>
        <v/>
      </c>
      <c r="AA44" s="94" t="str">
        <f t="array" ref="AA44">IFERROR(INDEX(REPORT!$A$4:$BZ$99,MATCH($A44,REPORT!$A$4:$A$99,0),MATCH(AA$1,REPORT!$A$4:$BZ$4,0)),"")</f>
        <v/>
      </c>
      <c r="AB44" s="94" t="str">
        <f t="array" ref="AB44">IFERROR(INDEX(REPORT!$A$4:$BZ$99,MATCH($A44,REPORT!$A$4:$A$99,0),MATCH(AB$1,REPORT!$A$4:$BZ$4,0)),"")</f>
        <v/>
      </c>
      <c r="AC44" s="94" t="str">
        <f t="array" ref="AC44">IFERROR(INDEX(REPORT!$A$4:$BZ$99,MATCH($A44,REPORT!$A$4:$A$99,0),MATCH(AC$1,REPORT!$A$4:$BZ$4,0)),"")</f>
        <v/>
      </c>
      <c r="AD44" s="94" t="str">
        <f t="array" ref="AD44">IFERROR(INDEX(REPORT!$A$4:$BZ$99,MATCH($A44,REPORT!$A$4:$A$99,0),MATCH(AD$1,REPORT!$A$4:$BZ$4,0)),"")</f>
        <v/>
      </c>
      <c r="AE44" s="94" t="str">
        <f t="array" ref="AE44">IFERROR(INDEX(REPORT!$A$4:$BZ$99,MATCH($A44,REPORT!$A$4:$A$99,0),MATCH(AE$1,REPORT!$A$4:$BZ$4,0)),"")</f>
        <v/>
      </c>
      <c r="AF44" s="94" t="str">
        <f t="array" ref="AF44">IFERROR(INDEX(REPORT!$A$4:$BZ$99,MATCH($A44,REPORT!$A$4:$A$99,0),MATCH(AF$1,REPORT!$A$4:$BZ$4,0)),"")</f>
        <v/>
      </c>
      <c r="AG44" s="94" t="str">
        <f t="array" ref="AG44">IFERROR(INDEX(REPORT!$A$4:$BZ$99,MATCH($A44,REPORT!$A$4:$A$99,0),MATCH(AG$1,REPORT!$A$4:$BZ$4,0)),"")</f>
        <v/>
      </c>
      <c r="AH44" s="94" t="str">
        <f t="array" ref="AH44">IFERROR(INDEX(REPORT!$A$4:$BZ$99,MATCH($A44,REPORT!$A$4:$A$99,0),MATCH(AH$1,REPORT!$A$4:$BZ$4,0)),"")</f>
        <v/>
      </c>
      <c r="AI44" s="94" t="str">
        <f t="array" ref="AI44">IFERROR(INDEX(REPORT!$A$4:$BZ$99,MATCH($A44,REPORT!$A$4:$A$99,0),MATCH(AI$1,REPORT!$A$4:$BZ$4,0)),"")</f>
        <v/>
      </c>
      <c r="AJ44" s="94" t="str">
        <f t="array" ref="AJ44">IFERROR(INDEX(REPORT!$A$4:$BZ$99,MATCH($A44,REPORT!$A$4:$A$99,0),MATCH(AJ$1,REPORT!$A$4:$BZ$4,0)),"")</f>
        <v/>
      </c>
      <c r="AK44" s="94" t="str">
        <f t="array" ref="AK44">IFERROR(INDEX(REPORT!$A$4:$BZ$99,MATCH($A44,REPORT!$A$4:$A$99,0),MATCH(AK$1,REPORT!$A$4:$BZ$4,0)),"")</f>
        <v/>
      </c>
      <c r="AL44" s="94" t="str">
        <f t="array" ref="AL44">IFERROR(INDEX(REPORT!$A$4:$BZ$99,MATCH($A44,REPORT!$A$4:$A$99,0),MATCH(AL$1,REPORT!$A$4:$BZ$4,0)),"")</f>
        <v/>
      </c>
      <c r="AM44" s="94" t="str">
        <f t="array" ref="AM44">IFERROR(INDEX(REPORT!$A$4:$BZ$99,MATCH($A44,REPORT!$A$4:$A$99,0),MATCH(AM$1,REPORT!$A$4:$BZ$4,0)),"")</f>
        <v/>
      </c>
      <c r="AN44" s="94" t="str">
        <f t="array" ref="AN44">IFERROR(INDEX(REPORT!$A$4:$BZ$99,MATCH($A44,REPORT!$A$4:$A$99,0),MATCH(AN$1,REPORT!$A$4:$BZ$4,0)),"")</f>
        <v/>
      </c>
      <c r="AO44" s="94" t="str">
        <f t="array" ref="AO44">IFERROR(INDEX(REPORT!$A$4:$BZ$99,MATCH($A44,REPORT!$A$4:$A$99,0),MATCH(AO$1,REPORT!$A$4:$BZ$4,0)),"")</f>
        <v/>
      </c>
      <c r="AP44" s="94" t="str">
        <f t="array" ref="AP44">IFERROR(INDEX(REPORT!$A$4:$BZ$99,MATCH($A44,REPORT!$A$4:$A$99,0),MATCH(AP$1,REPORT!$A$4:$BZ$4,0)),"")</f>
        <v/>
      </c>
      <c r="AQ44" s="94" t="str">
        <f t="array" ref="AQ44">IFERROR(INDEX(REPORT!$A$4:$BZ$99,MATCH($A44,REPORT!$A$4:$A$99,0),MATCH(AQ$1,REPORT!$A$4:$BZ$4,0)),"")</f>
        <v/>
      </c>
      <c r="AR44" s="94" t="str">
        <f t="array" ref="AR44">IFERROR(INDEX(REPORT!$A$4:$BZ$99,MATCH($A44,REPORT!$A$4:$A$99,0),MATCH(AR$1,REPORT!$A$4:$BZ$4,0)),"")</f>
        <v/>
      </c>
      <c r="AS44" s="94" t="str">
        <f t="array" ref="AS44">IFERROR(INDEX(REPORT!$A$4:$BZ$99,MATCH($A44,REPORT!$A$4:$A$99,0),MATCH(AS$1,REPORT!$A$4:$BZ$4,0)),"")</f>
        <v/>
      </c>
      <c r="AT44" s="94" t="str">
        <f t="array" ref="AT44">IFERROR(INDEX(REPORT!$A$4:$BZ$99,MATCH($A44,REPORT!$A$4:$A$99,0),MATCH(AT$1,REPORT!$A$4:$BZ$4,0)),"")</f>
        <v/>
      </c>
      <c r="AU44" s="94" t="str">
        <f t="array" ref="AU44">IFERROR(INDEX(REPORT!$A$4:$BZ$99,MATCH($A44,REPORT!$A$4:$A$99,0),MATCH(AU$1,REPORT!$A$4:$BZ$4,0)),"")</f>
        <v/>
      </c>
      <c r="AV44" s="94" t="str">
        <f t="array" ref="AV44">IFERROR(INDEX(REPORT!$A$4:$BZ$99,MATCH($A44,REPORT!$A$4:$A$99,0),MATCH(AV$1,REPORT!$A$4:$BZ$4,0)),"")</f>
        <v/>
      </c>
      <c r="AW44" s="94" t="str">
        <f t="array" ref="AW44">IFERROR(INDEX(REPORT!$A$4:$BZ$99,MATCH($A44,REPORT!$A$4:$A$99,0),MATCH(AW$1,REPORT!$A$4:$BZ$4,0)),"")</f>
        <v/>
      </c>
      <c r="AX44" s="94" t="str">
        <f t="array" ref="AX44">IFERROR(INDEX(REPORT!$A$4:$BZ$99,MATCH($A44,REPORT!$A$4:$A$99,0),MATCH(AX$1,REPORT!$A$4:$BZ$4,0)),"")</f>
        <v/>
      </c>
      <c r="AY44" s="94" t="str">
        <f t="array" ref="AY44">IFERROR(INDEX(REPORT!$A$4:$BZ$99,MATCH($A44,REPORT!$A$4:$A$99,0),MATCH(AY$1,REPORT!$A$4:$BZ$4,0)),"")</f>
        <v/>
      </c>
      <c r="AZ44" s="94" t="str">
        <f t="array" ref="AZ44">IFERROR(INDEX(REPORT!$A$4:$BZ$99,MATCH($A44,REPORT!$A$4:$A$99,0),MATCH(AZ$1,REPORT!$A$4:$BZ$4,0)),"")</f>
        <v/>
      </c>
      <c r="BA44" s="94" t="str">
        <f t="array" ref="BA44">IFERROR(INDEX(REPORT!$A$4:$BZ$99,MATCH($A44,REPORT!$A$4:$A$99,0),MATCH(BA$1,REPORT!$A$4:$BZ$4,0)),"")</f>
        <v/>
      </c>
      <c r="BB44" s="94" t="str">
        <f t="array" ref="BB44">IFERROR(INDEX(REPORT!$A$4:$BZ$99,MATCH($A44,REPORT!$A$4:$A$99,0),MATCH(BB$1,REPORT!$A$4:$BZ$4,0)),"")</f>
        <v/>
      </c>
      <c r="BC44" s="94" t="str">
        <f t="array" ref="BC44">IFERROR(INDEX(REPORT!$A$4:$BZ$99,MATCH($A44,REPORT!$A$4:$A$99,0),MATCH(BC$1,REPORT!$A$4:$BZ$4,0)),"")</f>
        <v/>
      </c>
      <c r="BD44" s="94" t="str">
        <f t="array" ref="BD44">IFERROR(INDEX(REPORT!$A$4:$BZ$99,MATCH($A44,REPORT!$A$4:$A$99,0),MATCH(BD$1,REPORT!$A$4:$BZ$4,0)),"")</f>
        <v/>
      </c>
      <c r="BE44" s="94" t="str">
        <f t="array" ref="BE44">IFERROR(INDEX(REPORT!$A$4:$BZ$99,MATCH($A44,REPORT!$A$4:$A$99,0),MATCH(BE$1,REPORT!$A$4:$BZ$4,0)),"")</f>
        <v/>
      </c>
      <c r="BF44" s="94" t="str">
        <f t="array" ref="BF44">IFERROR(INDEX(REPORT!$A$4:$BZ$99,MATCH($A44,REPORT!$A$4:$A$99,0),MATCH(BF$1,REPORT!$A$4:$BZ$4,0)),"")</f>
        <v/>
      </c>
      <c r="BG44" s="94" t="str">
        <f t="array" ref="BG44">IFERROR(INDEX(REPORT!$A$4:$BZ$99,MATCH($A44,REPORT!$A$4:$A$99,0),MATCH(BG$1,REPORT!$A$4:$BZ$4,0)),"")</f>
        <v/>
      </c>
      <c r="BH44" s="94" t="str">
        <f t="array" ref="BH44">IFERROR(INDEX(REPORT!$A$4:$BZ$99,MATCH($A44,REPORT!$A$4:$A$99,0),MATCH(BH$1,REPORT!$A$4:$BZ$4,0)),"")</f>
        <v/>
      </c>
    </row>
    <row r="45" spans="1:60" ht="15.75" customHeight="1" x14ac:dyDescent="0.2">
      <c r="A45" s="94" t="str">
        <f>IF(LEN(REPORT!A48)&gt;2,REPORT!A48,"")</f>
        <v/>
      </c>
      <c r="B45" s="94" t="str">
        <f t="array" ref="B45">IFERROR(INDEX(REPORT!$A$4:$BZ$99,MATCH($A45,REPORT!$A$4:$A$99,0),MATCH(B$1,REPORT!$A$4:$BZ$4,0)),"")</f>
        <v/>
      </c>
      <c r="C45" s="94" t="str">
        <f t="array" ref="C45">IFERROR(INDEX(REPORT!$A$4:$BZ$99,MATCH($A45,REPORT!$A$4:$A$99,0),MATCH(C$1,REPORT!$A$4:$BZ$4,0)),"")</f>
        <v/>
      </c>
      <c r="D45" s="94" t="str">
        <f t="array" ref="D45">IFERROR(INDEX(REPORT!$A$4:$BZ$99,MATCH($A45,REPORT!$A$4:$A$99,0),MATCH(D$1,REPORT!$A$4:$BZ$4,0)),"")</f>
        <v/>
      </c>
      <c r="E45" s="94" t="str">
        <f t="array" ref="E45">IFERROR(INDEX(REPORT!$A$4:$BZ$99,MATCH($A45,REPORT!$A$4:$A$99,0),MATCH(E$1,REPORT!$A$4:$BZ$4,0)),"")</f>
        <v/>
      </c>
      <c r="F45" s="94" t="str">
        <f t="array" ref="F45">IFERROR(INDEX(REPORT!$A$4:$BZ$99,MATCH($A45,REPORT!$A$4:$A$99,0),MATCH(F$1,REPORT!$A$4:$BZ$4,0)),"")</f>
        <v/>
      </c>
      <c r="G45" s="94" t="str">
        <f t="array" ref="G45">IFERROR(INDEX(REPORT!$A$4:$BZ$99,MATCH($A45,REPORT!$A$4:$A$99,0),MATCH(G$1,REPORT!$A$4:$BZ$4,0)),"")</f>
        <v/>
      </c>
      <c r="H45" s="94" t="str">
        <f t="array" ref="H45">IFERROR(INDEX(REPORT!$A$4:$BZ$99,MATCH($A45,REPORT!$A$4:$A$99,0),MATCH(H$1,REPORT!$A$4:$BZ$4,0)),"")</f>
        <v/>
      </c>
      <c r="I45" s="94" t="str">
        <f t="array" ref="I45">IFERROR(INDEX(REPORT!$A$4:$BZ$99,MATCH($A45,REPORT!$A$4:$A$99,0),MATCH(I$1,REPORT!$A$4:$BZ$4,0)),"")</f>
        <v/>
      </c>
      <c r="J45" s="94" t="str">
        <f t="array" ref="J45">IFERROR(INDEX(REPORT!$A$4:$BZ$99,MATCH($A45,REPORT!$A$4:$A$99,0),MATCH(J$1,REPORT!$A$4:$BZ$4,0)),"")</f>
        <v/>
      </c>
      <c r="K45" s="94" t="str">
        <f t="array" ref="K45">IFERROR(INDEX(REPORT!$A$4:$BZ$99,MATCH($A45,REPORT!$A$4:$A$99,0),MATCH(K$1,REPORT!$A$4:$BZ$4,0)),"")</f>
        <v/>
      </c>
      <c r="L45" s="94" t="str">
        <f t="array" ref="L45">IFERROR(INDEX(REPORT!$A$4:$BZ$99,MATCH($A45,REPORT!$A$4:$A$99,0),MATCH(L$1,REPORT!$A$4:$BZ$4,0)),"")</f>
        <v/>
      </c>
      <c r="M45" s="94" t="str">
        <f t="array" ref="M45">IFERROR(INDEX(REPORT!$A$4:$BZ$99,MATCH($A45,REPORT!$A$4:$A$99,0),MATCH(M$1,REPORT!$A$4:$BZ$4,0)),"")</f>
        <v/>
      </c>
      <c r="N45" s="94" t="str">
        <f t="array" ref="N45">IFERROR(INDEX(REPORT!$A$4:$BZ$99,MATCH($A45,REPORT!$A$4:$A$99,0),MATCH(N$1,REPORT!$A$4:$BZ$4,0)),"")</f>
        <v/>
      </c>
      <c r="O45" s="94" t="str">
        <f t="array" ref="O45">IFERROR(INDEX(REPORT!$A$4:$BZ$99,MATCH($A45,REPORT!$A$4:$A$99,0),MATCH(O$1,REPORT!$A$4:$BZ$4,0)),"")</f>
        <v/>
      </c>
      <c r="P45" s="94" t="str">
        <f t="array" ref="P45">IFERROR(INDEX(REPORT!$A$4:$BZ$99,MATCH($A45,REPORT!$A$4:$A$99,0),MATCH(P$1,REPORT!$A$4:$BZ$4,0)),"")</f>
        <v/>
      </c>
      <c r="Q45" s="94" t="str">
        <f t="array" ref="Q45">IFERROR(INDEX(REPORT!$A$4:$BZ$99,MATCH($A45,REPORT!$A$4:$A$99,0),MATCH(Q$1,REPORT!$A$4:$BZ$4,0)),"")</f>
        <v/>
      </c>
      <c r="R45" s="94" t="str">
        <f t="array" ref="R45">IFERROR(INDEX(REPORT!$A$4:$BZ$99,MATCH($A45,REPORT!$A$4:$A$99,0),MATCH(R$1,REPORT!$A$4:$BZ$4,0)),"")</f>
        <v/>
      </c>
      <c r="S45" s="94" t="str">
        <f t="array" ref="S45">IFERROR(INDEX(REPORT!$A$4:$BZ$99,MATCH($A45,REPORT!$A$4:$A$99,0),MATCH(S$1,REPORT!$A$4:$BZ$4,0)),"")</f>
        <v/>
      </c>
      <c r="T45" s="94" t="str">
        <f t="array" ref="T45">IFERROR(INDEX(REPORT!$A$4:$BZ$99,MATCH($A45,REPORT!$A$4:$A$99,0),MATCH(T$1,REPORT!$A$4:$BZ$4,0)),"")</f>
        <v/>
      </c>
      <c r="U45" s="94" t="str">
        <f t="array" ref="U45">IFERROR(INDEX(REPORT!$A$4:$BZ$99,MATCH($A45,REPORT!$A$4:$A$99,0),MATCH(U$1,REPORT!$A$4:$BZ$4,0)),"")</f>
        <v/>
      </c>
      <c r="V45" s="94" t="str">
        <f t="array" ref="V45">IFERROR(INDEX(REPORT!$A$4:$BZ$99,MATCH($A45,REPORT!$A$4:$A$99,0),MATCH(V$1,REPORT!$A$4:$BZ$4,0)),"")</f>
        <v/>
      </c>
      <c r="W45" s="94" t="str">
        <f t="array" ref="W45">IFERROR(INDEX(REPORT!$A$4:$BZ$99,MATCH($A45,REPORT!$A$4:$A$99,0),MATCH(W$1,REPORT!$A$4:$BZ$4,0)),"")</f>
        <v/>
      </c>
      <c r="X45" s="94" t="str">
        <f t="array" ref="X45">IFERROR(INDEX(REPORT!$A$4:$BZ$99,MATCH($A45,REPORT!$A$4:$A$99,0),MATCH(X$1,REPORT!$A$4:$BZ$4,0)),"")</f>
        <v/>
      </c>
      <c r="Y45" s="94" t="str">
        <f t="array" ref="Y45">IFERROR(INDEX(REPORT!$A$4:$BZ$99,MATCH($A45,REPORT!$A$4:$A$99,0),MATCH(Y$1,REPORT!$A$4:$BZ$4,0)),"")</f>
        <v/>
      </c>
      <c r="Z45" s="94" t="str">
        <f t="array" ref="Z45">IFERROR(INDEX(REPORT!$A$4:$BZ$99,MATCH($A45,REPORT!$A$4:$A$99,0),MATCH(Z$1,REPORT!$A$4:$BZ$4,0)),"")</f>
        <v/>
      </c>
      <c r="AA45" s="94" t="str">
        <f t="array" ref="AA45">IFERROR(INDEX(REPORT!$A$4:$BZ$99,MATCH($A45,REPORT!$A$4:$A$99,0),MATCH(AA$1,REPORT!$A$4:$BZ$4,0)),"")</f>
        <v/>
      </c>
      <c r="AB45" s="94" t="str">
        <f t="array" ref="AB45">IFERROR(INDEX(REPORT!$A$4:$BZ$99,MATCH($A45,REPORT!$A$4:$A$99,0),MATCH(AB$1,REPORT!$A$4:$BZ$4,0)),"")</f>
        <v/>
      </c>
      <c r="AC45" s="94" t="str">
        <f t="array" ref="AC45">IFERROR(INDEX(REPORT!$A$4:$BZ$99,MATCH($A45,REPORT!$A$4:$A$99,0),MATCH(AC$1,REPORT!$A$4:$BZ$4,0)),"")</f>
        <v/>
      </c>
      <c r="AD45" s="94" t="str">
        <f t="array" ref="AD45">IFERROR(INDEX(REPORT!$A$4:$BZ$99,MATCH($A45,REPORT!$A$4:$A$99,0),MATCH(AD$1,REPORT!$A$4:$BZ$4,0)),"")</f>
        <v/>
      </c>
      <c r="AE45" s="94" t="str">
        <f t="array" ref="AE45">IFERROR(INDEX(REPORT!$A$4:$BZ$99,MATCH($A45,REPORT!$A$4:$A$99,0),MATCH(AE$1,REPORT!$A$4:$BZ$4,0)),"")</f>
        <v/>
      </c>
      <c r="AF45" s="94" t="str">
        <f t="array" ref="AF45">IFERROR(INDEX(REPORT!$A$4:$BZ$99,MATCH($A45,REPORT!$A$4:$A$99,0),MATCH(AF$1,REPORT!$A$4:$BZ$4,0)),"")</f>
        <v/>
      </c>
      <c r="AG45" s="94" t="str">
        <f t="array" ref="AG45">IFERROR(INDEX(REPORT!$A$4:$BZ$99,MATCH($A45,REPORT!$A$4:$A$99,0),MATCH(AG$1,REPORT!$A$4:$BZ$4,0)),"")</f>
        <v/>
      </c>
      <c r="AH45" s="94" t="str">
        <f t="array" ref="AH45">IFERROR(INDEX(REPORT!$A$4:$BZ$99,MATCH($A45,REPORT!$A$4:$A$99,0),MATCH(AH$1,REPORT!$A$4:$BZ$4,0)),"")</f>
        <v/>
      </c>
      <c r="AI45" s="94" t="str">
        <f t="array" ref="AI45">IFERROR(INDEX(REPORT!$A$4:$BZ$99,MATCH($A45,REPORT!$A$4:$A$99,0),MATCH(AI$1,REPORT!$A$4:$BZ$4,0)),"")</f>
        <v/>
      </c>
      <c r="AJ45" s="94" t="str">
        <f t="array" ref="AJ45">IFERROR(INDEX(REPORT!$A$4:$BZ$99,MATCH($A45,REPORT!$A$4:$A$99,0),MATCH(AJ$1,REPORT!$A$4:$BZ$4,0)),"")</f>
        <v/>
      </c>
      <c r="AK45" s="94" t="str">
        <f t="array" ref="AK45">IFERROR(INDEX(REPORT!$A$4:$BZ$99,MATCH($A45,REPORT!$A$4:$A$99,0),MATCH(AK$1,REPORT!$A$4:$BZ$4,0)),"")</f>
        <v/>
      </c>
      <c r="AL45" s="94" t="str">
        <f t="array" ref="AL45">IFERROR(INDEX(REPORT!$A$4:$BZ$99,MATCH($A45,REPORT!$A$4:$A$99,0),MATCH(AL$1,REPORT!$A$4:$BZ$4,0)),"")</f>
        <v/>
      </c>
      <c r="AM45" s="94" t="str">
        <f t="array" ref="AM45">IFERROR(INDEX(REPORT!$A$4:$BZ$99,MATCH($A45,REPORT!$A$4:$A$99,0),MATCH(AM$1,REPORT!$A$4:$BZ$4,0)),"")</f>
        <v/>
      </c>
      <c r="AN45" s="94" t="str">
        <f t="array" ref="AN45">IFERROR(INDEX(REPORT!$A$4:$BZ$99,MATCH($A45,REPORT!$A$4:$A$99,0),MATCH(AN$1,REPORT!$A$4:$BZ$4,0)),"")</f>
        <v/>
      </c>
      <c r="AO45" s="94" t="str">
        <f t="array" ref="AO45">IFERROR(INDEX(REPORT!$A$4:$BZ$99,MATCH($A45,REPORT!$A$4:$A$99,0),MATCH(AO$1,REPORT!$A$4:$BZ$4,0)),"")</f>
        <v/>
      </c>
      <c r="AP45" s="94" t="str">
        <f t="array" ref="AP45">IFERROR(INDEX(REPORT!$A$4:$BZ$99,MATCH($A45,REPORT!$A$4:$A$99,0),MATCH(AP$1,REPORT!$A$4:$BZ$4,0)),"")</f>
        <v/>
      </c>
      <c r="AQ45" s="94" t="str">
        <f t="array" ref="AQ45">IFERROR(INDEX(REPORT!$A$4:$BZ$99,MATCH($A45,REPORT!$A$4:$A$99,0),MATCH(AQ$1,REPORT!$A$4:$BZ$4,0)),"")</f>
        <v/>
      </c>
      <c r="AR45" s="94" t="str">
        <f t="array" ref="AR45">IFERROR(INDEX(REPORT!$A$4:$BZ$99,MATCH($A45,REPORT!$A$4:$A$99,0),MATCH(AR$1,REPORT!$A$4:$BZ$4,0)),"")</f>
        <v/>
      </c>
      <c r="AS45" s="94" t="str">
        <f t="array" ref="AS45">IFERROR(INDEX(REPORT!$A$4:$BZ$99,MATCH($A45,REPORT!$A$4:$A$99,0),MATCH(AS$1,REPORT!$A$4:$BZ$4,0)),"")</f>
        <v/>
      </c>
      <c r="AT45" s="94" t="str">
        <f t="array" ref="AT45">IFERROR(INDEX(REPORT!$A$4:$BZ$99,MATCH($A45,REPORT!$A$4:$A$99,0),MATCH(AT$1,REPORT!$A$4:$BZ$4,0)),"")</f>
        <v/>
      </c>
      <c r="AU45" s="94" t="str">
        <f t="array" ref="AU45">IFERROR(INDEX(REPORT!$A$4:$BZ$99,MATCH($A45,REPORT!$A$4:$A$99,0),MATCH(AU$1,REPORT!$A$4:$BZ$4,0)),"")</f>
        <v/>
      </c>
      <c r="AV45" s="94" t="str">
        <f t="array" ref="AV45">IFERROR(INDEX(REPORT!$A$4:$BZ$99,MATCH($A45,REPORT!$A$4:$A$99,0),MATCH(AV$1,REPORT!$A$4:$BZ$4,0)),"")</f>
        <v/>
      </c>
      <c r="AW45" s="94" t="str">
        <f t="array" ref="AW45">IFERROR(INDEX(REPORT!$A$4:$BZ$99,MATCH($A45,REPORT!$A$4:$A$99,0),MATCH(AW$1,REPORT!$A$4:$BZ$4,0)),"")</f>
        <v/>
      </c>
      <c r="AX45" s="94" t="str">
        <f t="array" ref="AX45">IFERROR(INDEX(REPORT!$A$4:$BZ$99,MATCH($A45,REPORT!$A$4:$A$99,0),MATCH(AX$1,REPORT!$A$4:$BZ$4,0)),"")</f>
        <v/>
      </c>
      <c r="AY45" s="94" t="str">
        <f t="array" ref="AY45">IFERROR(INDEX(REPORT!$A$4:$BZ$99,MATCH($A45,REPORT!$A$4:$A$99,0),MATCH(AY$1,REPORT!$A$4:$BZ$4,0)),"")</f>
        <v/>
      </c>
      <c r="AZ45" s="94" t="str">
        <f t="array" ref="AZ45">IFERROR(INDEX(REPORT!$A$4:$BZ$99,MATCH($A45,REPORT!$A$4:$A$99,0),MATCH(AZ$1,REPORT!$A$4:$BZ$4,0)),"")</f>
        <v/>
      </c>
      <c r="BA45" s="94" t="str">
        <f t="array" ref="BA45">IFERROR(INDEX(REPORT!$A$4:$BZ$99,MATCH($A45,REPORT!$A$4:$A$99,0),MATCH(BA$1,REPORT!$A$4:$BZ$4,0)),"")</f>
        <v/>
      </c>
      <c r="BB45" s="94" t="str">
        <f t="array" ref="BB45">IFERROR(INDEX(REPORT!$A$4:$BZ$99,MATCH($A45,REPORT!$A$4:$A$99,0),MATCH(BB$1,REPORT!$A$4:$BZ$4,0)),"")</f>
        <v/>
      </c>
      <c r="BC45" s="94" t="str">
        <f t="array" ref="BC45">IFERROR(INDEX(REPORT!$A$4:$BZ$99,MATCH($A45,REPORT!$A$4:$A$99,0),MATCH(BC$1,REPORT!$A$4:$BZ$4,0)),"")</f>
        <v/>
      </c>
      <c r="BD45" s="94" t="str">
        <f t="array" ref="BD45">IFERROR(INDEX(REPORT!$A$4:$BZ$99,MATCH($A45,REPORT!$A$4:$A$99,0),MATCH(BD$1,REPORT!$A$4:$BZ$4,0)),"")</f>
        <v/>
      </c>
      <c r="BE45" s="94" t="str">
        <f t="array" ref="BE45">IFERROR(INDEX(REPORT!$A$4:$BZ$99,MATCH($A45,REPORT!$A$4:$A$99,0),MATCH(BE$1,REPORT!$A$4:$BZ$4,0)),"")</f>
        <v/>
      </c>
      <c r="BF45" s="94" t="str">
        <f t="array" ref="BF45">IFERROR(INDEX(REPORT!$A$4:$BZ$99,MATCH($A45,REPORT!$A$4:$A$99,0),MATCH(BF$1,REPORT!$A$4:$BZ$4,0)),"")</f>
        <v/>
      </c>
      <c r="BG45" s="94" t="str">
        <f t="array" ref="BG45">IFERROR(INDEX(REPORT!$A$4:$BZ$99,MATCH($A45,REPORT!$A$4:$A$99,0),MATCH(BG$1,REPORT!$A$4:$BZ$4,0)),"")</f>
        <v/>
      </c>
      <c r="BH45" s="94" t="str">
        <f t="array" ref="BH45">IFERROR(INDEX(REPORT!$A$4:$BZ$99,MATCH($A45,REPORT!$A$4:$A$99,0),MATCH(BH$1,REPORT!$A$4:$BZ$4,0)),"")</f>
        <v/>
      </c>
    </row>
    <row r="46" spans="1:60" ht="15.75" customHeight="1" x14ac:dyDescent="0.2">
      <c r="A46" s="94" t="str">
        <f>IF(LEN(REPORT!A49)&gt;2,REPORT!A49,"")</f>
        <v/>
      </c>
      <c r="B46" s="94" t="str">
        <f t="array" ref="B46">IFERROR(INDEX(REPORT!$A$4:$BZ$99,MATCH($A46,REPORT!$A$4:$A$99,0),MATCH(B$1,REPORT!$A$4:$BZ$4,0)),"")</f>
        <v/>
      </c>
      <c r="C46" s="94" t="str">
        <f t="array" ref="C46">IFERROR(INDEX(REPORT!$A$4:$BZ$99,MATCH($A46,REPORT!$A$4:$A$99,0),MATCH(C$1,REPORT!$A$4:$BZ$4,0)),"")</f>
        <v/>
      </c>
      <c r="D46" s="94" t="str">
        <f t="array" ref="D46">IFERROR(INDEX(REPORT!$A$4:$BZ$99,MATCH($A46,REPORT!$A$4:$A$99,0),MATCH(D$1,REPORT!$A$4:$BZ$4,0)),"")</f>
        <v/>
      </c>
      <c r="E46" s="94" t="str">
        <f t="array" ref="E46">IFERROR(INDEX(REPORT!$A$4:$BZ$99,MATCH($A46,REPORT!$A$4:$A$99,0),MATCH(E$1,REPORT!$A$4:$BZ$4,0)),"")</f>
        <v/>
      </c>
      <c r="F46" s="94" t="str">
        <f t="array" ref="F46">IFERROR(INDEX(REPORT!$A$4:$BZ$99,MATCH($A46,REPORT!$A$4:$A$99,0),MATCH(F$1,REPORT!$A$4:$BZ$4,0)),"")</f>
        <v/>
      </c>
      <c r="G46" s="94" t="str">
        <f t="array" ref="G46">IFERROR(INDEX(REPORT!$A$4:$BZ$99,MATCH($A46,REPORT!$A$4:$A$99,0),MATCH(G$1,REPORT!$A$4:$BZ$4,0)),"")</f>
        <v/>
      </c>
      <c r="H46" s="94" t="str">
        <f t="array" ref="H46">IFERROR(INDEX(REPORT!$A$4:$BZ$99,MATCH($A46,REPORT!$A$4:$A$99,0),MATCH(H$1,REPORT!$A$4:$BZ$4,0)),"")</f>
        <v/>
      </c>
      <c r="I46" s="94" t="str">
        <f t="array" ref="I46">IFERROR(INDEX(REPORT!$A$4:$BZ$99,MATCH($A46,REPORT!$A$4:$A$99,0),MATCH(I$1,REPORT!$A$4:$BZ$4,0)),"")</f>
        <v/>
      </c>
      <c r="J46" s="94" t="str">
        <f t="array" ref="J46">IFERROR(INDEX(REPORT!$A$4:$BZ$99,MATCH($A46,REPORT!$A$4:$A$99,0),MATCH(J$1,REPORT!$A$4:$BZ$4,0)),"")</f>
        <v/>
      </c>
      <c r="K46" s="94" t="str">
        <f t="array" ref="K46">IFERROR(INDEX(REPORT!$A$4:$BZ$99,MATCH($A46,REPORT!$A$4:$A$99,0),MATCH(K$1,REPORT!$A$4:$BZ$4,0)),"")</f>
        <v/>
      </c>
      <c r="L46" s="94" t="str">
        <f t="array" ref="L46">IFERROR(INDEX(REPORT!$A$4:$BZ$99,MATCH($A46,REPORT!$A$4:$A$99,0),MATCH(L$1,REPORT!$A$4:$BZ$4,0)),"")</f>
        <v/>
      </c>
      <c r="M46" s="94" t="str">
        <f t="array" ref="M46">IFERROR(INDEX(REPORT!$A$4:$BZ$99,MATCH($A46,REPORT!$A$4:$A$99,0),MATCH(M$1,REPORT!$A$4:$BZ$4,0)),"")</f>
        <v/>
      </c>
      <c r="N46" s="94" t="str">
        <f t="array" ref="N46">IFERROR(INDEX(REPORT!$A$4:$BZ$99,MATCH($A46,REPORT!$A$4:$A$99,0),MATCH(N$1,REPORT!$A$4:$BZ$4,0)),"")</f>
        <v/>
      </c>
      <c r="O46" s="94" t="str">
        <f t="array" ref="O46">IFERROR(INDEX(REPORT!$A$4:$BZ$99,MATCH($A46,REPORT!$A$4:$A$99,0),MATCH(O$1,REPORT!$A$4:$BZ$4,0)),"")</f>
        <v/>
      </c>
      <c r="P46" s="94" t="str">
        <f t="array" ref="P46">IFERROR(INDEX(REPORT!$A$4:$BZ$99,MATCH($A46,REPORT!$A$4:$A$99,0),MATCH(P$1,REPORT!$A$4:$BZ$4,0)),"")</f>
        <v/>
      </c>
      <c r="Q46" s="94" t="str">
        <f t="array" ref="Q46">IFERROR(INDEX(REPORT!$A$4:$BZ$99,MATCH($A46,REPORT!$A$4:$A$99,0),MATCH(Q$1,REPORT!$A$4:$BZ$4,0)),"")</f>
        <v/>
      </c>
      <c r="R46" s="94" t="str">
        <f t="array" ref="R46">IFERROR(INDEX(REPORT!$A$4:$BZ$99,MATCH($A46,REPORT!$A$4:$A$99,0),MATCH(R$1,REPORT!$A$4:$BZ$4,0)),"")</f>
        <v/>
      </c>
      <c r="S46" s="94" t="str">
        <f t="array" ref="S46">IFERROR(INDEX(REPORT!$A$4:$BZ$99,MATCH($A46,REPORT!$A$4:$A$99,0),MATCH(S$1,REPORT!$A$4:$BZ$4,0)),"")</f>
        <v/>
      </c>
      <c r="T46" s="94" t="str">
        <f t="array" ref="T46">IFERROR(INDEX(REPORT!$A$4:$BZ$99,MATCH($A46,REPORT!$A$4:$A$99,0),MATCH(T$1,REPORT!$A$4:$BZ$4,0)),"")</f>
        <v/>
      </c>
      <c r="U46" s="94" t="str">
        <f t="array" ref="U46">IFERROR(INDEX(REPORT!$A$4:$BZ$99,MATCH($A46,REPORT!$A$4:$A$99,0),MATCH(U$1,REPORT!$A$4:$BZ$4,0)),"")</f>
        <v/>
      </c>
      <c r="V46" s="94" t="str">
        <f t="array" ref="V46">IFERROR(INDEX(REPORT!$A$4:$BZ$99,MATCH($A46,REPORT!$A$4:$A$99,0),MATCH(V$1,REPORT!$A$4:$BZ$4,0)),"")</f>
        <v/>
      </c>
      <c r="W46" s="94" t="str">
        <f t="array" ref="W46">IFERROR(INDEX(REPORT!$A$4:$BZ$99,MATCH($A46,REPORT!$A$4:$A$99,0),MATCH(W$1,REPORT!$A$4:$BZ$4,0)),"")</f>
        <v/>
      </c>
      <c r="X46" s="94" t="str">
        <f t="array" ref="X46">IFERROR(INDEX(REPORT!$A$4:$BZ$99,MATCH($A46,REPORT!$A$4:$A$99,0),MATCH(X$1,REPORT!$A$4:$BZ$4,0)),"")</f>
        <v/>
      </c>
      <c r="Y46" s="94" t="str">
        <f t="array" ref="Y46">IFERROR(INDEX(REPORT!$A$4:$BZ$99,MATCH($A46,REPORT!$A$4:$A$99,0),MATCH(Y$1,REPORT!$A$4:$BZ$4,0)),"")</f>
        <v/>
      </c>
      <c r="Z46" s="94" t="str">
        <f t="array" ref="Z46">IFERROR(INDEX(REPORT!$A$4:$BZ$99,MATCH($A46,REPORT!$A$4:$A$99,0),MATCH(Z$1,REPORT!$A$4:$BZ$4,0)),"")</f>
        <v/>
      </c>
      <c r="AA46" s="94" t="str">
        <f t="array" ref="AA46">IFERROR(INDEX(REPORT!$A$4:$BZ$99,MATCH($A46,REPORT!$A$4:$A$99,0),MATCH(AA$1,REPORT!$A$4:$BZ$4,0)),"")</f>
        <v/>
      </c>
      <c r="AB46" s="94" t="str">
        <f t="array" ref="AB46">IFERROR(INDEX(REPORT!$A$4:$BZ$99,MATCH($A46,REPORT!$A$4:$A$99,0),MATCH(AB$1,REPORT!$A$4:$BZ$4,0)),"")</f>
        <v/>
      </c>
      <c r="AC46" s="94" t="str">
        <f t="array" ref="AC46">IFERROR(INDEX(REPORT!$A$4:$BZ$99,MATCH($A46,REPORT!$A$4:$A$99,0),MATCH(AC$1,REPORT!$A$4:$BZ$4,0)),"")</f>
        <v/>
      </c>
      <c r="AD46" s="94" t="str">
        <f t="array" ref="AD46">IFERROR(INDEX(REPORT!$A$4:$BZ$99,MATCH($A46,REPORT!$A$4:$A$99,0),MATCH(AD$1,REPORT!$A$4:$BZ$4,0)),"")</f>
        <v/>
      </c>
      <c r="AE46" s="94" t="str">
        <f t="array" ref="AE46">IFERROR(INDEX(REPORT!$A$4:$BZ$99,MATCH($A46,REPORT!$A$4:$A$99,0),MATCH(AE$1,REPORT!$A$4:$BZ$4,0)),"")</f>
        <v/>
      </c>
      <c r="AF46" s="94" t="str">
        <f t="array" ref="AF46">IFERROR(INDEX(REPORT!$A$4:$BZ$99,MATCH($A46,REPORT!$A$4:$A$99,0),MATCH(AF$1,REPORT!$A$4:$BZ$4,0)),"")</f>
        <v/>
      </c>
      <c r="AG46" s="94" t="str">
        <f t="array" ref="AG46">IFERROR(INDEX(REPORT!$A$4:$BZ$99,MATCH($A46,REPORT!$A$4:$A$99,0),MATCH(AG$1,REPORT!$A$4:$BZ$4,0)),"")</f>
        <v/>
      </c>
      <c r="AH46" s="94" t="str">
        <f t="array" ref="AH46">IFERROR(INDEX(REPORT!$A$4:$BZ$99,MATCH($A46,REPORT!$A$4:$A$99,0),MATCH(AH$1,REPORT!$A$4:$BZ$4,0)),"")</f>
        <v/>
      </c>
      <c r="AI46" s="94" t="str">
        <f t="array" ref="AI46">IFERROR(INDEX(REPORT!$A$4:$BZ$99,MATCH($A46,REPORT!$A$4:$A$99,0),MATCH(AI$1,REPORT!$A$4:$BZ$4,0)),"")</f>
        <v/>
      </c>
      <c r="AJ46" s="94" t="str">
        <f t="array" ref="AJ46">IFERROR(INDEX(REPORT!$A$4:$BZ$99,MATCH($A46,REPORT!$A$4:$A$99,0),MATCH(AJ$1,REPORT!$A$4:$BZ$4,0)),"")</f>
        <v/>
      </c>
      <c r="AK46" s="94" t="str">
        <f t="array" ref="AK46">IFERROR(INDEX(REPORT!$A$4:$BZ$99,MATCH($A46,REPORT!$A$4:$A$99,0),MATCH(AK$1,REPORT!$A$4:$BZ$4,0)),"")</f>
        <v/>
      </c>
      <c r="AL46" s="94" t="str">
        <f t="array" ref="AL46">IFERROR(INDEX(REPORT!$A$4:$BZ$99,MATCH($A46,REPORT!$A$4:$A$99,0),MATCH(AL$1,REPORT!$A$4:$BZ$4,0)),"")</f>
        <v/>
      </c>
      <c r="AM46" s="94" t="str">
        <f t="array" ref="AM46">IFERROR(INDEX(REPORT!$A$4:$BZ$99,MATCH($A46,REPORT!$A$4:$A$99,0),MATCH(AM$1,REPORT!$A$4:$BZ$4,0)),"")</f>
        <v/>
      </c>
      <c r="AN46" s="94" t="str">
        <f t="array" ref="AN46">IFERROR(INDEX(REPORT!$A$4:$BZ$99,MATCH($A46,REPORT!$A$4:$A$99,0),MATCH(AN$1,REPORT!$A$4:$BZ$4,0)),"")</f>
        <v/>
      </c>
      <c r="AO46" s="94" t="str">
        <f t="array" ref="AO46">IFERROR(INDEX(REPORT!$A$4:$BZ$99,MATCH($A46,REPORT!$A$4:$A$99,0),MATCH(AO$1,REPORT!$A$4:$BZ$4,0)),"")</f>
        <v/>
      </c>
      <c r="AP46" s="94" t="str">
        <f t="array" ref="AP46">IFERROR(INDEX(REPORT!$A$4:$BZ$99,MATCH($A46,REPORT!$A$4:$A$99,0),MATCH(AP$1,REPORT!$A$4:$BZ$4,0)),"")</f>
        <v/>
      </c>
      <c r="AQ46" s="94" t="str">
        <f t="array" ref="AQ46">IFERROR(INDEX(REPORT!$A$4:$BZ$99,MATCH($A46,REPORT!$A$4:$A$99,0),MATCH(AQ$1,REPORT!$A$4:$BZ$4,0)),"")</f>
        <v/>
      </c>
      <c r="AR46" s="94" t="str">
        <f t="array" ref="AR46">IFERROR(INDEX(REPORT!$A$4:$BZ$99,MATCH($A46,REPORT!$A$4:$A$99,0),MATCH(AR$1,REPORT!$A$4:$BZ$4,0)),"")</f>
        <v/>
      </c>
      <c r="AS46" s="94" t="str">
        <f t="array" ref="AS46">IFERROR(INDEX(REPORT!$A$4:$BZ$99,MATCH($A46,REPORT!$A$4:$A$99,0),MATCH(AS$1,REPORT!$A$4:$BZ$4,0)),"")</f>
        <v/>
      </c>
      <c r="AT46" s="94" t="str">
        <f t="array" ref="AT46">IFERROR(INDEX(REPORT!$A$4:$BZ$99,MATCH($A46,REPORT!$A$4:$A$99,0),MATCH(AT$1,REPORT!$A$4:$BZ$4,0)),"")</f>
        <v/>
      </c>
      <c r="AU46" s="94" t="str">
        <f t="array" ref="AU46">IFERROR(INDEX(REPORT!$A$4:$BZ$99,MATCH($A46,REPORT!$A$4:$A$99,0),MATCH(AU$1,REPORT!$A$4:$BZ$4,0)),"")</f>
        <v/>
      </c>
      <c r="AV46" s="94" t="str">
        <f t="array" ref="AV46">IFERROR(INDEX(REPORT!$A$4:$BZ$99,MATCH($A46,REPORT!$A$4:$A$99,0),MATCH(AV$1,REPORT!$A$4:$BZ$4,0)),"")</f>
        <v/>
      </c>
      <c r="AW46" s="94" t="str">
        <f t="array" ref="AW46">IFERROR(INDEX(REPORT!$A$4:$BZ$99,MATCH($A46,REPORT!$A$4:$A$99,0),MATCH(AW$1,REPORT!$A$4:$BZ$4,0)),"")</f>
        <v/>
      </c>
      <c r="AX46" s="94" t="str">
        <f t="array" ref="AX46">IFERROR(INDEX(REPORT!$A$4:$BZ$99,MATCH($A46,REPORT!$A$4:$A$99,0),MATCH(AX$1,REPORT!$A$4:$BZ$4,0)),"")</f>
        <v/>
      </c>
      <c r="AY46" s="94" t="str">
        <f t="array" ref="AY46">IFERROR(INDEX(REPORT!$A$4:$BZ$99,MATCH($A46,REPORT!$A$4:$A$99,0),MATCH(AY$1,REPORT!$A$4:$BZ$4,0)),"")</f>
        <v/>
      </c>
      <c r="AZ46" s="94" t="str">
        <f t="array" ref="AZ46">IFERROR(INDEX(REPORT!$A$4:$BZ$99,MATCH($A46,REPORT!$A$4:$A$99,0),MATCH(AZ$1,REPORT!$A$4:$BZ$4,0)),"")</f>
        <v/>
      </c>
      <c r="BA46" s="94" t="str">
        <f t="array" ref="BA46">IFERROR(INDEX(REPORT!$A$4:$BZ$99,MATCH($A46,REPORT!$A$4:$A$99,0),MATCH(BA$1,REPORT!$A$4:$BZ$4,0)),"")</f>
        <v/>
      </c>
      <c r="BB46" s="94" t="str">
        <f t="array" ref="BB46">IFERROR(INDEX(REPORT!$A$4:$BZ$99,MATCH($A46,REPORT!$A$4:$A$99,0),MATCH(BB$1,REPORT!$A$4:$BZ$4,0)),"")</f>
        <v/>
      </c>
      <c r="BC46" s="94" t="str">
        <f t="array" ref="BC46">IFERROR(INDEX(REPORT!$A$4:$BZ$99,MATCH($A46,REPORT!$A$4:$A$99,0),MATCH(BC$1,REPORT!$A$4:$BZ$4,0)),"")</f>
        <v/>
      </c>
      <c r="BD46" s="94" t="str">
        <f t="array" ref="BD46">IFERROR(INDEX(REPORT!$A$4:$BZ$99,MATCH($A46,REPORT!$A$4:$A$99,0),MATCH(BD$1,REPORT!$A$4:$BZ$4,0)),"")</f>
        <v/>
      </c>
      <c r="BE46" s="94" t="str">
        <f t="array" ref="BE46">IFERROR(INDEX(REPORT!$A$4:$BZ$99,MATCH($A46,REPORT!$A$4:$A$99,0),MATCH(BE$1,REPORT!$A$4:$BZ$4,0)),"")</f>
        <v/>
      </c>
      <c r="BF46" s="94" t="str">
        <f t="array" ref="BF46">IFERROR(INDEX(REPORT!$A$4:$BZ$99,MATCH($A46,REPORT!$A$4:$A$99,0),MATCH(BF$1,REPORT!$A$4:$BZ$4,0)),"")</f>
        <v/>
      </c>
      <c r="BG46" s="94" t="str">
        <f t="array" ref="BG46">IFERROR(INDEX(REPORT!$A$4:$BZ$99,MATCH($A46,REPORT!$A$4:$A$99,0),MATCH(BG$1,REPORT!$A$4:$BZ$4,0)),"")</f>
        <v/>
      </c>
      <c r="BH46" s="94" t="str">
        <f t="array" ref="BH46">IFERROR(INDEX(REPORT!$A$4:$BZ$99,MATCH($A46,REPORT!$A$4:$A$99,0),MATCH(BH$1,REPORT!$A$4:$BZ$4,0)),"")</f>
        <v/>
      </c>
    </row>
    <row r="47" spans="1:60" ht="15.75" customHeight="1" x14ac:dyDescent="0.2">
      <c r="A47" s="94" t="str">
        <f>IF(LEN(REPORT!A50)&gt;2,REPORT!A50,"")</f>
        <v/>
      </c>
      <c r="B47" s="94" t="str">
        <f t="array" ref="B47">IFERROR(INDEX(REPORT!$A$4:$BZ$99,MATCH($A47,REPORT!$A$4:$A$99,0),MATCH(B$1,REPORT!$A$4:$BZ$4,0)),"")</f>
        <v/>
      </c>
      <c r="C47" s="94" t="str">
        <f t="array" ref="C47">IFERROR(INDEX(REPORT!$A$4:$BZ$99,MATCH($A47,REPORT!$A$4:$A$99,0),MATCH(C$1,REPORT!$A$4:$BZ$4,0)),"")</f>
        <v/>
      </c>
      <c r="D47" s="94" t="str">
        <f t="array" ref="D47">IFERROR(INDEX(REPORT!$A$4:$BZ$99,MATCH($A47,REPORT!$A$4:$A$99,0),MATCH(D$1,REPORT!$A$4:$BZ$4,0)),"")</f>
        <v/>
      </c>
      <c r="E47" s="94" t="str">
        <f t="array" ref="E47">IFERROR(INDEX(REPORT!$A$4:$BZ$99,MATCH($A47,REPORT!$A$4:$A$99,0),MATCH(E$1,REPORT!$A$4:$BZ$4,0)),"")</f>
        <v/>
      </c>
      <c r="F47" s="94" t="str">
        <f t="array" ref="F47">IFERROR(INDEX(REPORT!$A$4:$BZ$99,MATCH($A47,REPORT!$A$4:$A$99,0),MATCH(F$1,REPORT!$A$4:$BZ$4,0)),"")</f>
        <v/>
      </c>
      <c r="G47" s="94" t="str">
        <f t="array" ref="G47">IFERROR(INDEX(REPORT!$A$4:$BZ$99,MATCH($A47,REPORT!$A$4:$A$99,0),MATCH(G$1,REPORT!$A$4:$BZ$4,0)),"")</f>
        <v/>
      </c>
      <c r="H47" s="94" t="str">
        <f t="array" ref="H47">IFERROR(INDEX(REPORT!$A$4:$BZ$99,MATCH($A47,REPORT!$A$4:$A$99,0),MATCH(H$1,REPORT!$A$4:$BZ$4,0)),"")</f>
        <v/>
      </c>
      <c r="I47" s="94" t="str">
        <f t="array" ref="I47">IFERROR(INDEX(REPORT!$A$4:$BZ$99,MATCH($A47,REPORT!$A$4:$A$99,0),MATCH(I$1,REPORT!$A$4:$BZ$4,0)),"")</f>
        <v/>
      </c>
      <c r="J47" s="94" t="str">
        <f t="array" ref="J47">IFERROR(INDEX(REPORT!$A$4:$BZ$99,MATCH($A47,REPORT!$A$4:$A$99,0),MATCH(J$1,REPORT!$A$4:$BZ$4,0)),"")</f>
        <v/>
      </c>
      <c r="K47" s="94" t="str">
        <f t="array" ref="K47">IFERROR(INDEX(REPORT!$A$4:$BZ$99,MATCH($A47,REPORT!$A$4:$A$99,0),MATCH(K$1,REPORT!$A$4:$BZ$4,0)),"")</f>
        <v/>
      </c>
      <c r="L47" s="94" t="str">
        <f t="array" ref="L47">IFERROR(INDEX(REPORT!$A$4:$BZ$99,MATCH($A47,REPORT!$A$4:$A$99,0),MATCH(L$1,REPORT!$A$4:$BZ$4,0)),"")</f>
        <v/>
      </c>
      <c r="M47" s="94" t="str">
        <f t="array" ref="M47">IFERROR(INDEX(REPORT!$A$4:$BZ$99,MATCH($A47,REPORT!$A$4:$A$99,0),MATCH(M$1,REPORT!$A$4:$BZ$4,0)),"")</f>
        <v/>
      </c>
      <c r="N47" s="94" t="str">
        <f t="array" ref="N47">IFERROR(INDEX(REPORT!$A$4:$BZ$99,MATCH($A47,REPORT!$A$4:$A$99,0),MATCH(N$1,REPORT!$A$4:$BZ$4,0)),"")</f>
        <v/>
      </c>
      <c r="O47" s="94" t="str">
        <f t="array" ref="O47">IFERROR(INDEX(REPORT!$A$4:$BZ$99,MATCH($A47,REPORT!$A$4:$A$99,0),MATCH(O$1,REPORT!$A$4:$BZ$4,0)),"")</f>
        <v/>
      </c>
      <c r="P47" s="94" t="str">
        <f t="array" ref="P47">IFERROR(INDEX(REPORT!$A$4:$BZ$99,MATCH($A47,REPORT!$A$4:$A$99,0),MATCH(P$1,REPORT!$A$4:$BZ$4,0)),"")</f>
        <v/>
      </c>
      <c r="Q47" s="94" t="str">
        <f t="array" ref="Q47">IFERROR(INDEX(REPORT!$A$4:$BZ$99,MATCH($A47,REPORT!$A$4:$A$99,0),MATCH(Q$1,REPORT!$A$4:$BZ$4,0)),"")</f>
        <v/>
      </c>
      <c r="R47" s="94" t="str">
        <f t="array" ref="R47">IFERROR(INDEX(REPORT!$A$4:$BZ$99,MATCH($A47,REPORT!$A$4:$A$99,0),MATCH(R$1,REPORT!$A$4:$BZ$4,0)),"")</f>
        <v/>
      </c>
      <c r="S47" s="94" t="str">
        <f t="array" ref="S47">IFERROR(INDEX(REPORT!$A$4:$BZ$99,MATCH($A47,REPORT!$A$4:$A$99,0),MATCH(S$1,REPORT!$A$4:$BZ$4,0)),"")</f>
        <v/>
      </c>
      <c r="T47" s="94" t="str">
        <f t="array" ref="T47">IFERROR(INDEX(REPORT!$A$4:$BZ$99,MATCH($A47,REPORT!$A$4:$A$99,0),MATCH(T$1,REPORT!$A$4:$BZ$4,0)),"")</f>
        <v/>
      </c>
      <c r="U47" s="94" t="str">
        <f t="array" ref="U47">IFERROR(INDEX(REPORT!$A$4:$BZ$99,MATCH($A47,REPORT!$A$4:$A$99,0),MATCH(U$1,REPORT!$A$4:$BZ$4,0)),"")</f>
        <v/>
      </c>
      <c r="V47" s="94" t="str">
        <f t="array" ref="V47">IFERROR(INDEX(REPORT!$A$4:$BZ$99,MATCH($A47,REPORT!$A$4:$A$99,0),MATCH(V$1,REPORT!$A$4:$BZ$4,0)),"")</f>
        <v/>
      </c>
      <c r="W47" s="94" t="str">
        <f t="array" ref="W47">IFERROR(INDEX(REPORT!$A$4:$BZ$99,MATCH($A47,REPORT!$A$4:$A$99,0),MATCH(W$1,REPORT!$A$4:$BZ$4,0)),"")</f>
        <v/>
      </c>
      <c r="X47" s="94" t="str">
        <f t="array" ref="X47">IFERROR(INDEX(REPORT!$A$4:$BZ$99,MATCH($A47,REPORT!$A$4:$A$99,0),MATCH(X$1,REPORT!$A$4:$BZ$4,0)),"")</f>
        <v/>
      </c>
      <c r="Y47" s="94" t="str">
        <f t="array" ref="Y47">IFERROR(INDEX(REPORT!$A$4:$BZ$99,MATCH($A47,REPORT!$A$4:$A$99,0),MATCH(Y$1,REPORT!$A$4:$BZ$4,0)),"")</f>
        <v/>
      </c>
      <c r="Z47" s="94" t="str">
        <f t="array" ref="Z47">IFERROR(INDEX(REPORT!$A$4:$BZ$99,MATCH($A47,REPORT!$A$4:$A$99,0),MATCH(Z$1,REPORT!$A$4:$BZ$4,0)),"")</f>
        <v/>
      </c>
      <c r="AA47" s="94" t="str">
        <f t="array" ref="AA47">IFERROR(INDEX(REPORT!$A$4:$BZ$99,MATCH($A47,REPORT!$A$4:$A$99,0),MATCH(AA$1,REPORT!$A$4:$BZ$4,0)),"")</f>
        <v/>
      </c>
      <c r="AB47" s="94" t="str">
        <f t="array" ref="AB47">IFERROR(INDEX(REPORT!$A$4:$BZ$99,MATCH($A47,REPORT!$A$4:$A$99,0),MATCH(AB$1,REPORT!$A$4:$BZ$4,0)),"")</f>
        <v/>
      </c>
      <c r="AC47" s="94" t="str">
        <f t="array" ref="AC47">IFERROR(INDEX(REPORT!$A$4:$BZ$99,MATCH($A47,REPORT!$A$4:$A$99,0),MATCH(AC$1,REPORT!$A$4:$BZ$4,0)),"")</f>
        <v/>
      </c>
      <c r="AD47" s="94" t="str">
        <f t="array" ref="AD47">IFERROR(INDEX(REPORT!$A$4:$BZ$99,MATCH($A47,REPORT!$A$4:$A$99,0),MATCH(AD$1,REPORT!$A$4:$BZ$4,0)),"")</f>
        <v/>
      </c>
      <c r="AE47" s="94" t="str">
        <f t="array" ref="AE47">IFERROR(INDEX(REPORT!$A$4:$BZ$99,MATCH($A47,REPORT!$A$4:$A$99,0),MATCH(AE$1,REPORT!$A$4:$BZ$4,0)),"")</f>
        <v/>
      </c>
      <c r="AF47" s="94" t="str">
        <f t="array" ref="AF47">IFERROR(INDEX(REPORT!$A$4:$BZ$99,MATCH($A47,REPORT!$A$4:$A$99,0),MATCH(AF$1,REPORT!$A$4:$BZ$4,0)),"")</f>
        <v/>
      </c>
      <c r="AG47" s="94" t="str">
        <f t="array" ref="AG47">IFERROR(INDEX(REPORT!$A$4:$BZ$99,MATCH($A47,REPORT!$A$4:$A$99,0),MATCH(AG$1,REPORT!$A$4:$BZ$4,0)),"")</f>
        <v/>
      </c>
      <c r="AH47" s="94" t="str">
        <f t="array" ref="AH47">IFERROR(INDEX(REPORT!$A$4:$BZ$99,MATCH($A47,REPORT!$A$4:$A$99,0),MATCH(AH$1,REPORT!$A$4:$BZ$4,0)),"")</f>
        <v/>
      </c>
      <c r="AI47" s="94" t="str">
        <f t="array" ref="AI47">IFERROR(INDEX(REPORT!$A$4:$BZ$99,MATCH($A47,REPORT!$A$4:$A$99,0),MATCH(AI$1,REPORT!$A$4:$BZ$4,0)),"")</f>
        <v/>
      </c>
      <c r="AJ47" s="94" t="str">
        <f t="array" ref="AJ47">IFERROR(INDEX(REPORT!$A$4:$BZ$99,MATCH($A47,REPORT!$A$4:$A$99,0),MATCH(AJ$1,REPORT!$A$4:$BZ$4,0)),"")</f>
        <v/>
      </c>
      <c r="AK47" s="94" t="str">
        <f t="array" ref="AK47">IFERROR(INDEX(REPORT!$A$4:$BZ$99,MATCH($A47,REPORT!$A$4:$A$99,0),MATCH(AK$1,REPORT!$A$4:$BZ$4,0)),"")</f>
        <v/>
      </c>
      <c r="AL47" s="94" t="str">
        <f t="array" ref="AL47">IFERROR(INDEX(REPORT!$A$4:$BZ$99,MATCH($A47,REPORT!$A$4:$A$99,0),MATCH(AL$1,REPORT!$A$4:$BZ$4,0)),"")</f>
        <v/>
      </c>
      <c r="AM47" s="94" t="str">
        <f t="array" ref="AM47">IFERROR(INDEX(REPORT!$A$4:$BZ$99,MATCH($A47,REPORT!$A$4:$A$99,0),MATCH(AM$1,REPORT!$A$4:$BZ$4,0)),"")</f>
        <v/>
      </c>
      <c r="AN47" s="94" t="str">
        <f t="array" ref="AN47">IFERROR(INDEX(REPORT!$A$4:$BZ$99,MATCH($A47,REPORT!$A$4:$A$99,0),MATCH(AN$1,REPORT!$A$4:$BZ$4,0)),"")</f>
        <v/>
      </c>
      <c r="AO47" s="94" t="str">
        <f t="array" ref="AO47">IFERROR(INDEX(REPORT!$A$4:$BZ$99,MATCH($A47,REPORT!$A$4:$A$99,0),MATCH(AO$1,REPORT!$A$4:$BZ$4,0)),"")</f>
        <v/>
      </c>
      <c r="AP47" s="94" t="str">
        <f t="array" ref="AP47">IFERROR(INDEX(REPORT!$A$4:$BZ$99,MATCH($A47,REPORT!$A$4:$A$99,0),MATCH(AP$1,REPORT!$A$4:$BZ$4,0)),"")</f>
        <v/>
      </c>
      <c r="AQ47" s="94" t="str">
        <f t="array" ref="AQ47">IFERROR(INDEX(REPORT!$A$4:$BZ$99,MATCH($A47,REPORT!$A$4:$A$99,0),MATCH(AQ$1,REPORT!$A$4:$BZ$4,0)),"")</f>
        <v/>
      </c>
      <c r="AR47" s="94" t="str">
        <f t="array" ref="AR47">IFERROR(INDEX(REPORT!$A$4:$BZ$99,MATCH($A47,REPORT!$A$4:$A$99,0),MATCH(AR$1,REPORT!$A$4:$BZ$4,0)),"")</f>
        <v/>
      </c>
      <c r="AS47" s="94" t="str">
        <f t="array" ref="AS47">IFERROR(INDEX(REPORT!$A$4:$BZ$99,MATCH($A47,REPORT!$A$4:$A$99,0),MATCH(AS$1,REPORT!$A$4:$BZ$4,0)),"")</f>
        <v/>
      </c>
      <c r="AT47" s="94" t="str">
        <f t="array" ref="AT47">IFERROR(INDEX(REPORT!$A$4:$BZ$99,MATCH($A47,REPORT!$A$4:$A$99,0),MATCH(AT$1,REPORT!$A$4:$BZ$4,0)),"")</f>
        <v/>
      </c>
      <c r="AU47" s="94" t="str">
        <f t="array" ref="AU47">IFERROR(INDEX(REPORT!$A$4:$BZ$99,MATCH($A47,REPORT!$A$4:$A$99,0),MATCH(AU$1,REPORT!$A$4:$BZ$4,0)),"")</f>
        <v/>
      </c>
      <c r="AV47" s="94" t="str">
        <f t="array" ref="AV47">IFERROR(INDEX(REPORT!$A$4:$BZ$99,MATCH($A47,REPORT!$A$4:$A$99,0),MATCH(AV$1,REPORT!$A$4:$BZ$4,0)),"")</f>
        <v/>
      </c>
      <c r="AW47" s="94" t="str">
        <f t="array" ref="AW47">IFERROR(INDEX(REPORT!$A$4:$BZ$99,MATCH($A47,REPORT!$A$4:$A$99,0),MATCH(AW$1,REPORT!$A$4:$BZ$4,0)),"")</f>
        <v/>
      </c>
      <c r="AX47" s="94" t="str">
        <f t="array" ref="AX47">IFERROR(INDEX(REPORT!$A$4:$BZ$99,MATCH($A47,REPORT!$A$4:$A$99,0),MATCH(AX$1,REPORT!$A$4:$BZ$4,0)),"")</f>
        <v/>
      </c>
      <c r="AY47" s="94" t="str">
        <f t="array" ref="AY47">IFERROR(INDEX(REPORT!$A$4:$BZ$99,MATCH($A47,REPORT!$A$4:$A$99,0),MATCH(AY$1,REPORT!$A$4:$BZ$4,0)),"")</f>
        <v/>
      </c>
      <c r="AZ47" s="94" t="str">
        <f t="array" ref="AZ47">IFERROR(INDEX(REPORT!$A$4:$BZ$99,MATCH($A47,REPORT!$A$4:$A$99,0),MATCH(AZ$1,REPORT!$A$4:$BZ$4,0)),"")</f>
        <v/>
      </c>
      <c r="BA47" s="94" t="str">
        <f t="array" ref="BA47">IFERROR(INDEX(REPORT!$A$4:$BZ$99,MATCH($A47,REPORT!$A$4:$A$99,0),MATCH(BA$1,REPORT!$A$4:$BZ$4,0)),"")</f>
        <v/>
      </c>
      <c r="BB47" s="94" t="str">
        <f t="array" ref="BB47">IFERROR(INDEX(REPORT!$A$4:$BZ$99,MATCH($A47,REPORT!$A$4:$A$99,0),MATCH(BB$1,REPORT!$A$4:$BZ$4,0)),"")</f>
        <v/>
      </c>
      <c r="BC47" s="94" t="str">
        <f t="array" ref="BC47">IFERROR(INDEX(REPORT!$A$4:$BZ$99,MATCH($A47,REPORT!$A$4:$A$99,0),MATCH(BC$1,REPORT!$A$4:$BZ$4,0)),"")</f>
        <v/>
      </c>
      <c r="BD47" s="94" t="str">
        <f t="array" ref="BD47">IFERROR(INDEX(REPORT!$A$4:$BZ$99,MATCH($A47,REPORT!$A$4:$A$99,0),MATCH(BD$1,REPORT!$A$4:$BZ$4,0)),"")</f>
        <v/>
      </c>
      <c r="BE47" s="94" t="str">
        <f t="array" ref="BE47">IFERROR(INDEX(REPORT!$A$4:$BZ$99,MATCH($A47,REPORT!$A$4:$A$99,0),MATCH(BE$1,REPORT!$A$4:$BZ$4,0)),"")</f>
        <v/>
      </c>
      <c r="BF47" s="94" t="str">
        <f t="array" ref="BF47">IFERROR(INDEX(REPORT!$A$4:$BZ$99,MATCH($A47,REPORT!$A$4:$A$99,0),MATCH(BF$1,REPORT!$A$4:$BZ$4,0)),"")</f>
        <v/>
      </c>
      <c r="BG47" s="94" t="str">
        <f t="array" ref="BG47">IFERROR(INDEX(REPORT!$A$4:$BZ$99,MATCH($A47,REPORT!$A$4:$A$99,0),MATCH(BG$1,REPORT!$A$4:$BZ$4,0)),"")</f>
        <v/>
      </c>
      <c r="BH47" s="94" t="str">
        <f t="array" ref="BH47">IFERROR(INDEX(REPORT!$A$4:$BZ$99,MATCH($A47,REPORT!$A$4:$A$99,0),MATCH(BH$1,REPORT!$A$4:$BZ$4,0)),"")</f>
        <v/>
      </c>
    </row>
    <row r="48" spans="1:60" ht="15.75" customHeight="1" x14ac:dyDescent="0.2">
      <c r="A48" s="94" t="str">
        <f>IF(LEN(REPORT!A51)&gt;2,REPORT!A51,"")</f>
        <v/>
      </c>
      <c r="B48" s="94" t="str">
        <f t="array" ref="B48">IFERROR(INDEX(REPORT!$A$4:$BZ$99,MATCH($A48,REPORT!$A$4:$A$99,0),MATCH(B$1,REPORT!$A$4:$BZ$4,0)),"")</f>
        <v/>
      </c>
      <c r="C48" s="94" t="str">
        <f t="array" ref="C48">IFERROR(INDEX(REPORT!$A$4:$BZ$99,MATCH($A48,REPORT!$A$4:$A$99,0),MATCH(C$1,REPORT!$A$4:$BZ$4,0)),"")</f>
        <v/>
      </c>
      <c r="D48" s="94" t="str">
        <f t="array" ref="D48">IFERROR(INDEX(REPORT!$A$4:$BZ$99,MATCH($A48,REPORT!$A$4:$A$99,0),MATCH(D$1,REPORT!$A$4:$BZ$4,0)),"")</f>
        <v/>
      </c>
      <c r="E48" s="94" t="str">
        <f t="array" ref="E48">IFERROR(INDEX(REPORT!$A$4:$BZ$99,MATCH($A48,REPORT!$A$4:$A$99,0),MATCH(E$1,REPORT!$A$4:$BZ$4,0)),"")</f>
        <v/>
      </c>
      <c r="F48" s="94" t="str">
        <f t="array" ref="F48">IFERROR(INDEX(REPORT!$A$4:$BZ$99,MATCH($A48,REPORT!$A$4:$A$99,0),MATCH(F$1,REPORT!$A$4:$BZ$4,0)),"")</f>
        <v/>
      </c>
      <c r="G48" s="94" t="str">
        <f t="array" ref="G48">IFERROR(INDEX(REPORT!$A$4:$BZ$99,MATCH($A48,REPORT!$A$4:$A$99,0),MATCH(G$1,REPORT!$A$4:$BZ$4,0)),"")</f>
        <v/>
      </c>
      <c r="H48" s="94" t="str">
        <f t="array" ref="H48">IFERROR(INDEX(REPORT!$A$4:$BZ$99,MATCH($A48,REPORT!$A$4:$A$99,0),MATCH(H$1,REPORT!$A$4:$BZ$4,0)),"")</f>
        <v/>
      </c>
      <c r="I48" s="94" t="str">
        <f t="array" ref="I48">IFERROR(INDEX(REPORT!$A$4:$BZ$99,MATCH($A48,REPORT!$A$4:$A$99,0),MATCH(I$1,REPORT!$A$4:$BZ$4,0)),"")</f>
        <v/>
      </c>
      <c r="J48" s="94" t="str">
        <f t="array" ref="J48">IFERROR(INDEX(REPORT!$A$4:$BZ$99,MATCH($A48,REPORT!$A$4:$A$99,0),MATCH(J$1,REPORT!$A$4:$BZ$4,0)),"")</f>
        <v/>
      </c>
      <c r="K48" s="94" t="str">
        <f t="array" ref="K48">IFERROR(INDEX(REPORT!$A$4:$BZ$99,MATCH($A48,REPORT!$A$4:$A$99,0),MATCH(K$1,REPORT!$A$4:$BZ$4,0)),"")</f>
        <v/>
      </c>
      <c r="L48" s="94" t="str">
        <f t="array" ref="L48">IFERROR(INDEX(REPORT!$A$4:$BZ$99,MATCH($A48,REPORT!$A$4:$A$99,0),MATCH(L$1,REPORT!$A$4:$BZ$4,0)),"")</f>
        <v/>
      </c>
      <c r="M48" s="94" t="str">
        <f t="array" ref="M48">IFERROR(INDEX(REPORT!$A$4:$BZ$99,MATCH($A48,REPORT!$A$4:$A$99,0),MATCH(M$1,REPORT!$A$4:$BZ$4,0)),"")</f>
        <v/>
      </c>
      <c r="N48" s="94" t="str">
        <f t="array" ref="N48">IFERROR(INDEX(REPORT!$A$4:$BZ$99,MATCH($A48,REPORT!$A$4:$A$99,0),MATCH(N$1,REPORT!$A$4:$BZ$4,0)),"")</f>
        <v/>
      </c>
      <c r="O48" s="94" t="str">
        <f t="array" ref="O48">IFERROR(INDEX(REPORT!$A$4:$BZ$99,MATCH($A48,REPORT!$A$4:$A$99,0),MATCH(O$1,REPORT!$A$4:$BZ$4,0)),"")</f>
        <v/>
      </c>
      <c r="P48" s="94" t="str">
        <f t="array" ref="P48">IFERROR(INDEX(REPORT!$A$4:$BZ$99,MATCH($A48,REPORT!$A$4:$A$99,0),MATCH(P$1,REPORT!$A$4:$BZ$4,0)),"")</f>
        <v/>
      </c>
      <c r="Q48" s="94" t="str">
        <f t="array" ref="Q48">IFERROR(INDEX(REPORT!$A$4:$BZ$99,MATCH($A48,REPORT!$A$4:$A$99,0),MATCH(Q$1,REPORT!$A$4:$BZ$4,0)),"")</f>
        <v/>
      </c>
      <c r="R48" s="94" t="str">
        <f t="array" ref="R48">IFERROR(INDEX(REPORT!$A$4:$BZ$99,MATCH($A48,REPORT!$A$4:$A$99,0),MATCH(R$1,REPORT!$A$4:$BZ$4,0)),"")</f>
        <v/>
      </c>
      <c r="S48" s="94" t="str">
        <f t="array" ref="S48">IFERROR(INDEX(REPORT!$A$4:$BZ$99,MATCH($A48,REPORT!$A$4:$A$99,0),MATCH(S$1,REPORT!$A$4:$BZ$4,0)),"")</f>
        <v/>
      </c>
      <c r="T48" s="94" t="str">
        <f t="array" ref="T48">IFERROR(INDEX(REPORT!$A$4:$BZ$99,MATCH($A48,REPORT!$A$4:$A$99,0),MATCH(T$1,REPORT!$A$4:$BZ$4,0)),"")</f>
        <v/>
      </c>
      <c r="U48" s="94" t="str">
        <f t="array" ref="U48">IFERROR(INDEX(REPORT!$A$4:$BZ$99,MATCH($A48,REPORT!$A$4:$A$99,0),MATCH(U$1,REPORT!$A$4:$BZ$4,0)),"")</f>
        <v/>
      </c>
      <c r="V48" s="94" t="str">
        <f t="array" ref="V48">IFERROR(INDEX(REPORT!$A$4:$BZ$99,MATCH($A48,REPORT!$A$4:$A$99,0),MATCH(V$1,REPORT!$A$4:$BZ$4,0)),"")</f>
        <v/>
      </c>
      <c r="W48" s="94" t="str">
        <f t="array" ref="W48">IFERROR(INDEX(REPORT!$A$4:$BZ$99,MATCH($A48,REPORT!$A$4:$A$99,0),MATCH(W$1,REPORT!$A$4:$BZ$4,0)),"")</f>
        <v/>
      </c>
      <c r="X48" s="94" t="str">
        <f t="array" ref="X48">IFERROR(INDEX(REPORT!$A$4:$BZ$99,MATCH($A48,REPORT!$A$4:$A$99,0),MATCH(X$1,REPORT!$A$4:$BZ$4,0)),"")</f>
        <v/>
      </c>
      <c r="Y48" s="94" t="str">
        <f t="array" ref="Y48">IFERROR(INDEX(REPORT!$A$4:$BZ$99,MATCH($A48,REPORT!$A$4:$A$99,0),MATCH(Y$1,REPORT!$A$4:$BZ$4,0)),"")</f>
        <v/>
      </c>
      <c r="Z48" s="94" t="str">
        <f t="array" ref="Z48">IFERROR(INDEX(REPORT!$A$4:$BZ$99,MATCH($A48,REPORT!$A$4:$A$99,0),MATCH(Z$1,REPORT!$A$4:$BZ$4,0)),"")</f>
        <v/>
      </c>
      <c r="AA48" s="94" t="str">
        <f t="array" ref="AA48">IFERROR(INDEX(REPORT!$A$4:$BZ$99,MATCH($A48,REPORT!$A$4:$A$99,0),MATCH(AA$1,REPORT!$A$4:$BZ$4,0)),"")</f>
        <v/>
      </c>
      <c r="AB48" s="94" t="str">
        <f t="array" ref="AB48">IFERROR(INDEX(REPORT!$A$4:$BZ$99,MATCH($A48,REPORT!$A$4:$A$99,0),MATCH(AB$1,REPORT!$A$4:$BZ$4,0)),"")</f>
        <v/>
      </c>
      <c r="AC48" s="94" t="str">
        <f t="array" ref="AC48">IFERROR(INDEX(REPORT!$A$4:$BZ$99,MATCH($A48,REPORT!$A$4:$A$99,0),MATCH(AC$1,REPORT!$A$4:$BZ$4,0)),"")</f>
        <v/>
      </c>
      <c r="AD48" s="94" t="str">
        <f t="array" ref="AD48">IFERROR(INDEX(REPORT!$A$4:$BZ$99,MATCH($A48,REPORT!$A$4:$A$99,0),MATCH(AD$1,REPORT!$A$4:$BZ$4,0)),"")</f>
        <v/>
      </c>
      <c r="AE48" s="94" t="str">
        <f t="array" ref="AE48">IFERROR(INDEX(REPORT!$A$4:$BZ$99,MATCH($A48,REPORT!$A$4:$A$99,0),MATCH(AE$1,REPORT!$A$4:$BZ$4,0)),"")</f>
        <v/>
      </c>
      <c r="AF48" s="94" t="str">
        <f t="array" ref="AF48">IFERROR(INDEX(REPORT!$A$4:$BZ$99,MATCH($A48,REPORT!$A$4:$A$99,0),MATCH(AF$1,REPORT!$A$4:$BZ$4,0)),"")</f>
        <v/>
      </c>
      <c r="AG48" s="94" t="str">
        <f t="array" ref="AG48">IFERROR(INDEX(REPORT!$A$4:$BZ$99,MATCH($A48,REPORT!$A$4:$A$99,0),MATCH(AG$1,REPORT!$A$4:$BZ$4,0)),"")</f>
        <v/>
      </c>
      <c r="AH48" s="94" t="str">
        <f t="array" ref="AH48">IFERROR(INDEX(REPORT!$A$4:$BZ$99,MATCH($A48,REPORT!$A$4:$A$99,0),MATCH(AH$1,REPORT!$A$4:$BZ$4,0)),"")</f>
        <v/>
      </c>
      <c r="AI48" s="94" t="str">
        <f t="array" ref="AI48">IFERROR(INDEX(REPORT!$A$4:$BZ$99,MATCH($A48,REPORT!$A$4:$A$99,0),MATCH(AI$1,REPORT!$A$4:$BZ$4,0)),"")</f>
        <v/>
      </c>
      <c r="AJ48" s="94" t="str">
        <f t="array" ref="AJ48">IFERROR(INDEX(REPORT!$A$4:$BZ$99,MATCH($A48,REPORT!$A$4:$A$99,0),MATCH(AJ$1,REPORT!$A$4:$BZ$4,0)),"")</f>
        <v/>
      </c>
      <c r="AK48" s="94" t="str">
        <f t="array" ref="AK48">IFERROR(INDEX(REPORT!$A$4:$BZ$99,MATCH($A48,REPORT!$A$4:$A$99,0),MATCH(AK$1,REPORT!$A$4:$BZ$4,0)),"")</f>
        <v/>
      </c>
      <c r="AL48" s="94" t="str">
        <f t="array" ref="AL48">IFERROR(INDEX(REPORT!$A$4:$BZ$99,MATCH($A48,REPORT!$A$4:$A$99,0),MATCH(AL$1,REPORT!$A$4:$BZ$4,0)),"")</f>
        <v/>
      </c>
      <c r="AM48" s="94" t="str">
        <f t="array" ref="AM48">IFERROR(INDEX(REPORT!$A$4:$BZ$99,MATCH($A48,REPORT!$A$4:$A$99,0),MATCH(AM$1,REPORT!$A$4:$BZ$4,0)),"")</f>
        <v/>
      </c>
      <c r="AN48" s="94" t="str">
        <f t="array" ref="AN48">IFERROR(INDEX(REPORT!$A$4:$BZ$99,MATCH($A48,REPORT!$A$4:$A$99,0),MATCH(AN$1,REPORT!$A$4:$BZ$4,0)),"")</f>
        <v/>
      </c>
      <c r="AO48" s="94" t="str">
        <f t="array" ref="AO48">IFERROR(INDEX(REPORT!$A$4:$BZ$99,MATCH($A48,REPORT!$A$4:$A$99,0),MATCH(AO$1,REPORT!$A$4:$BZ$4,0)),"")</f>
        <v/>
      </c>
      <c r="AP48" s="94" t="str">
        <f t="array" ref="AP48">IFERROR(INDEX(REPORT!$A$4:$BZ$99,MATCH($A48,REPORT!$A$4:$A$99,0),MATCH(AP$1,REPORT!$A$4:$BZ$4,0)),"")</f>
        <v/>
      </c>
      <c r="AQ48" s="94" t="str">
        <f t="array" ref="AQ48">IFERROR(INDEX(REPORT!$A$4:$BZ$99,MATCH($A48,REPORT!$A$4:$A$99,0),MATCH(AQ$1,REPORT!$A$4:$BZ$4,0)),"")</f>
        <v/>
      </c>
      <c r="AR48" s="94" t="str">
        <f t="array" ref="AR48">IFERROR(INDEX(REPORT!$A$4:$BZ$99,MATCH($A48,REPORT!$A$4:$A$99,0),MATCH(AR$1,REPORT!$A$4:$BZ$4,0)),"")</f>
        <v/>
      </c>
      <c r="AS48" s="94" t="str">
        <f t="array" ref="AS48">IFERROR(INDEX(REPORT!$A$4:$BZ$99,MATCH($A48,REPORT!$A$4:$A$99,0),MATCH(AS$1,REPORT!$A$4:$BZ$4,0)),"")</f>
        <v/>
      </c>
      <c r="AT48" s="94" t="str">
        <f t="array" ref="AT48">IFERROR(INDEX(REPORT!$A$4:$BZ$99,MATCH($A48,REPORT!$A$4:$A$99,0),MATCH(AT$1,REPORT!$A$4:$BZ$4,0)),"")</f>
        <v/>
      </c>
      <c r="AU48" s="94" t="str">
        <f t="array" ref="AU48">IFERROR(INDEX(REPORT!$A$4:$BZ$99,MATCH($A48,REPORT!$A$4:$A$99,0),MATCH(AU$1,REPORT!$A$4:$BZ$4,0)),"")</f>
        <v/>
      </c>
      <c r="AV48" s="94" t="str">
        <f t="array" ref="AV48">IFERROR(INDEX(REPORT!$A$4:$BZ$99,MATCH($A48,REPORT!$A$4:$A$99,0),MATCH(AV$1,REPORT!$A$4:$BZ$4,0)),"")</f>
        <v/>
      </c>
      <c r="AW48" s="94" t="str">
        <f t="array" ref="AW48">IFERROR(INDEX(REPORT!$A$4:$BZ$99,MATCH($A48,REPORT!$A$4:$A$99,0),MATCH(AW$1,REPORT!$A$4:$BZ$4,0)),"")</f>
        <v/>
      </c>
      <c r="AX48" s="94" t="str">
        <f t="array" ref="AX48">IFERROR(INDEX(REPORT!$A$4:$BZ$99,MATCH($A48,REPORT!$A$4:$A$99,0),MATCH(AX$1,REPORT!$A$4:$BZ$4,0)),"")</f>
        <v/>
      </c>
      <c r="AY48" s="94" t="str">
        <f t="array" ref="AY48">IFERROR(INDEX(REPORT!$A$4:$BZ$99,MATCH($A48,REPORT!$A$4:$A$99,0),MATCH(AY$1,REPORT!$A$4:$BZ$4,0)),"")</f>
        <v/>
      </c>
      <c r="AZ48" s="94" t="str">
        <f t="array" ref="AZ48">IFERROR(INDEX(REPORT!$A$4:$BZ$99,MATCH($A48,REPORT!$A$4:$A$99,0),MATCH(AZ$1,REPORT!$A$4:$BZ$4,0)),"")</f>
        <v/>
      </c>
      <c r="BA48" s="94" t="str">
        <f t="array" ref="BA48">IFERROR(INDEX(REPORT!$A$4:$BZ$99,MATCH($A48,REPORT!$A$4:$A$99,0),MATCH(BA$1,REPORT!$A$4:$BZ$4,0)),"")</f>
        <v/>
      </c>
      <c r="BB48" s="94" t="str">
        <f t="array" ref="BB48">IFERROR(INDEX(REPORT!$A$4:$BZ$99,MATCH($A48,REPORT!$A$4:$A$99,0),MATCH(BB$1,REPORT!$A$4:$BZ$4,0)),"")</f>
        <v/>
      </c>
      <c r="BC48" s="94" t="str">
        <f t="array" ref="BC48">IFERROR(INDEX(REPORT!$A$4:$BZ$99,MATCH($A48,REPORT!$A$4:$A$99,0),MATCH(BC$1,REPORT!$A$4:$BZ$4,0)),"")</f>
        <v/>
      </c>
      <c r="BD48" s="94" t="str">
        <f t="array" ref="BD48">IFERROR(INDEX(REPORT!$A$4:$BZ$99,MATCH($A48,REPORT!$A$4:$A$99,0),MATCH(BD$1,REPORT!$A$4:$BZ$4,0)),"")</f>
        <v/>
      </c>
      <c r="BE48" s="94" t="str">
        <f t="array" ref="BE48">IFERROR(INDEX(REPORT!$A$4:$BZ$99,MATCH($A48,REPORT!$A$4:$A$99,0),MATCH(BE$1,REPORT!$A$4:$BZ$4,0)),"")</f>
        <v/>
      </c>
      <c r="BF48" s="94" t="str">
        <f t="array" ref="BF48">IFERROR(INDEX(REPORT!$A$4:$BZ$99,MATCH($A48,REPORT!$A$4:$A$99,0),MATCH(BF$1,REPORT!$A$4:$BZ$4,0)),"")</f>
        <v/>
      </c>
      <c r="BG48" s="94" t="str">
        <f t="array" ref="BG48">IFERROR(INDEX(REPORT!$A$4:$BZ$99,MATCH($A48,REPORT!$A$4:$A$99,0),MATCH(BG$1,REPORT!$A$4:$BZ$4,0)),"")</f>
        <v/>
      </c>
      <c r="BH48" s="94" t="str">
        <f t="array" ref="BH48">IFERROR(INDEX(REPORT!$A$4:$BZ$99,MATCH($A48,REPORT!$A$4:$A$99,0),MATCH(BH$1,REPORT!$A$4:$BZ$4,0)),"")</f>
        <v/>
      </c>
    </row>
    <row r="49" spans="1:60" ht="15.75" customHeight="1" x14ac:dyDescent="0.2">
      <c r="A49" s="94" t="str">
        <f>IF(LEN(REPORT!A52)&gt;2,REPORT!A52,"")</f>
        <v/>
      </c>
      <c r="B49" s="94" t="str">
        <f t="array" ref="B49">IFERROR(INDEX(REPORT!$A$4:$BZ$99,MATCH($A49,REPORT!$A$4:$A$99,0),MATCH(B$1,REPORT!$A$4:$BZ$4,0)),"")</f>
        <v/>
      </c>
      <c r="C49" s="94" t="str">
        <f t="array" ref="C49">IFERROR(INDEX(REPORT!$A$4:$BZ$99,MATCH($A49,REPORT!$A$4:$A$99,0),MATCH(C$1,REPORT!$A$4:$BZ$4,0)),"")</f>
        <v/>
      </c>
      <c r="D49" s="94" t="str">
        <f t="array" ref="D49">IFERROR(INDEX(REPORT!$A$4:$BZ$99,MATCH($A49,REPORT!$A$4:$A$99,0),MATCH(D$1,REPORT!$A$4:$BZ$4,0)),"")</f>
        <v/>
      </c>
      <c r="E49" s="94" t="str">
        <f t="array" ref="E49">IFERROR(INDEX(REPORT!$A$4:$BZ$99,MATCH($A49,REPORT!$A$4:$A$99,0),MATCH(E$1,REPORT!$A$4:$BZ$4,0)),"")</f>
        <v/>
      </c>
      <c r="F49" s="94" t="str">
        <f t="array" ref="F49">IFERROR(INDEX(REPORT!$A$4:$BZ$99,MATCH($A49,REPORT!$A$4:$A$99,0),MATCH(F$1,REPORT!$A$4:$BZ$4,0)),"")</f>
        <v/>
      </c>
      <c r="G49" s="94" t="str">
        <f t="array" ref="G49">IFERROR(INDEX(REPORT!$A$4:$BZ$99,MATCH($A49,REPORT!$A$4:$A$99,0),MATCH(G$1,REPORT!$A$4:$BZ$4,0)),"")</f>
        <v/>
      </c>
      <c r="H49" s="94" t="str">
        <f t="array" ref="H49">IFERROR(INDEX(REPORT!$A$4:$BZ$99,MATCH($A49,REPORT!$A$4:$A$99,0),MATCH(H$1,REPORT!$A$4:$BZ$4,0)),"")</f>
        <v/>
      </c>
      <c r="I49" s="94" t="str">
        <f t="array" ref="I49">IFERROR(INDEX(REPORT!$A$4:$BZ$99,MATCH($A49,REPORT!$A$4:$A$99,0),MATCH(I$1,REPORT!$A$4:$BZ$4,0)),"")</f>
        <v/>
      </c>
      <c r="J49" s="94" t="str">
        <f t="array" ref="J49">IFERROR(INDEX(REPORT!$A$4:$BZ$99,MATCH($A49,REPORT!$A$4:$A$99,0),MATCH(J$1,REPORT!$A$4:$BZ$4,0)),"")</f>
        <v/>
      </c>
      <c r="K49" s="94" t="str">
        <f t="array" ref="K49">IFERROR(INDEX(REPORT!$A$4:$BZ$99,MATCH($A49,REPORT!$A$4:$A$99,0),MATCH(K$1,REPORT!$A$4:$BZ$4,0)),"")</f>
        <v/>
      </c>
      <c r="L49" s="94" t="str">
        <f t="array" ref="L49">IFERROR(INDEX(REPORT!$A$4:$BZ$99,MATCH($A49,REPORT!$A$4:$A$99,0),MATCH(L$1,REPORT!$A$4:$BZ$4,0)),"")</f>
        <v/>
      </c>
      <c r="M49" s="94" t="str">
        <f t="array" ref="M49">IFERROR(INDEX(REPORT!$A$4:$BZ$99,MATCH($A49,REPORT!$A$4:$A$99,0),MATCH(M$1,REPORT!$A$4:$BZ$4,0)),"")</f>
        <v/>
      </c>
      <c r="N49" s="94" t="str">
        <f t="array" ref="N49">IFERROR(INDEX(REPORT!$A$4:$BZ$99,MATCH($A49,REPORT!$A$4:$A$99,0),MATCH(N$1,REPORT!$A$4:$BZ$4,0)),"")</f>
        <v/>
      </c>
      <c r="O49" s="94" t="str">
        <f t="array" ref="O49">IFERROR(INDEX(REPORT!$A$4:$BZ$99,MATCH($A49,REPORT!$A$4:$A$99,0),MATCH(O$1,REPORT!$A$4:$BZ$4,0)),"")</f>
        <v/>
      </c>
      <c r="P49" s="94" t="str">
        <f t="array" ref="P49">IFERROR(INDEX(REPORT!$A$4:$BZ$99,MATCH($A49,REPORT!$A$4:$A$99,0),MATCH(P$1,REPORT!$A$4:$BZ$4,0)),"")</f>
        <v/>
      </c>
      <c r="Q49" s="94" t="str">
        <f t="array" ref="Q49">IFERROR(INDEX(REPORT!$A$4:$BZ$99,MATCH($A49,REPORT!$A$4:$A$99,0),MATCH(Q$1,REPORT!$A$4:$BZ$4,0)),"")</f>
        <v/>
      </c>
      <c r="R49" s="94" t="str">
        <f t="array" ref="R49">IFERROR(INDEX(REPORT!$A$4:$BZ$99,MATCH($A49,REPORT!$A$4:$A$99,0),MATCH(R$1,REPORT!$A$4:$BZ$4,0)),"")</f>
        <v/>
      </c>
      <c r="S49" s="94" t="str">
        <f t="array" ref="S49">IFERROR(INDEX(REPORT!$A$4:$BZ$99,MATCH($A49,REPORT!$A$4:$A$99,0),MATCH(S$1,REPORT!$A$4:$BZ$4,0)),"")</f>
        <v/>
      </c>
      <c r="T49" s="94" t="str">
        <f t="array" ref="T49">IFERROR(INDEX(REPORT!$A$4:$BZ$99,MATCH($A49,REPORT!$A$4:$A$99,0),MATCH(T$1,REPORT!$A$4:$BZ$4,0)),"")</f>
        <v/>
      </c>
      <c r="U49" s="94" t="str">
        <f t="array" ref="U49">IFERROR(INDEX(REPORT!$A$4:$BZ$99,MATCH($A49,REPORT!$A$4:$A$99,0),MATCH(U$1,REPORT!$A$4:$BZ$4,0)),"")</f>
        <v/>
      </c>
      <c r="V49" s="94" t="str">
        <f t="array" ref="V49">IFERROR(INDEX(REPORT!$A$4:$BZ$99,MATCH($A49,REPORT!$A$4:$A$99,0),MATCH(V$1,REPORT!$A$4:$BZ$4,0)),"")</f>
        <v/>
      </c>
      <c r="W49" s="94" t="str">
        <f t="array" ref="W49">IFERROR(INDEX(REPORT!$A$4:$BZ$99,MATCH($A49,REPORT!$A$4:$A$99,0),MATCH(W$1,REPORT!$A$4:$BZ$4,0)),"")</f>
        <v/>
      </c>
      <c r="X49" s="94" t="str">
        <f t="array" ref="X49">IFERROR(INDEX(REPORT!$A$4:$BZ$99,MATCH($A49,REPORT!$A$4:$A$99,0),MATCH(X$1,REPORT!$A$4:$BZ$4,0)),"")</f>
        <v/>
      </c>
      <c r="Y49" s="94" t="str">
        <f t="array" ref="Y49">IFERROR(INDEX(REPORT!$A$4:$BZ$99,MATCH($A49,REPORT!$A$4:$A$99,0),MATCH(Y$1,REPORT!$A$4:$BZ$4,0)),"")</f>
        <v/>
      </c>
      <c r="Z49" s="94" t="str">
        <f t="array" ref="Z49">IFERROR(INDEX(REPORT!$A$4:$BZ$99,MATCH($A49,REPORT!$A$4:$A$99,0),MATCH(Z$1,REPORT!$A$4:$BZ$4,0)),"")</f>
        <v/>
      </c>
      <c r="AA49" s="94" t="str">
        <f t="array" ref="AA49">IFERROR(INDEX(REPORT!$A$4:$BZ$99,MATCH($A49,REPORT!$A$4:$A$99,0),MATCH(AA$1,REPORT!$A$4:$BZ$4,0)),"")</f>
        <v/>
      </c>
      <c r="AB49" s="94" t="str">
        <f t="array" ref="AB49">IFERROR(INDEX(REPORT!$A$4:$BZ$99,MATCH($A49,REPORT!$A$4:$A$99,0),MATCH(AB$1,REPORT!$A$4:$BZ$4,0)),"")</f>
        <v/>
      </c>
      <c r="AC49" s="94" t="str">
        <f t="array" ref="AC49">IFERROR(INDEX(REPORT!$A$4:$BZ$99,MATCH($A49,REPORT!$A$4:$A$99,0),MATCH(AC$1,REPORT!$A$4:$BZ$4,0)),"")</f>
        <v/>
      </c>
      <c r="AD49" s="94" t="str">
        <f t="array" ref="AD49">IFERROR(INDEX(REPORT!$A$4:$BZ$99,MATCH($A49,REPORT!$A$4:$A$99,0),MATCH(AD$1,REPORT!$A$4:$BZ$4,0)),"")</f>
        <v/>
      </c>
      <c r="AE49" s="94" t="str">
        <f t="array" ref="AE49">IFERROR(INDEX(REPORT!$A$4:$BZ$99,MATCH($A49,REPORT!$A$4:$A$99,0),MATCH(AE$1,REPORT!$A$4:$BZ$4,0)),"")</f>
        <v/>
      </c>
      <c r="AF49" s="94" t="str">
        <f t="array" ref="AF49">IFERROR(INDEX(REPORT!$A$4:$BZ$99,MATCH($A49,REPORT!$A$4:$A$99,0),MATCH(AF$1,REPORT!$A$4:$BZ$4,0)),"")</f>
        <v/>
      </c>
      <c r="AG49" s="94" t="str">
        <f t="array" ref="AG49">IFERROR(INDEX(REPORT!$A$4:$BZ$99,MATCH($A49,REPORT!$A$4:$A$99,0),MATCH(AG$1,REPORT!$A$4:$BZ$4,0)),"")</f>
        <v/>
      </c>
      <c r="AH49" s="94" t="str">
        <f t="array" ref="AH49">IFERROR(INDEX(REPORT!$A$4:$BZ$99,MATCH($A49,REPORT!$A$4:$A$99,0),MATCH(AH$1,REPORT!$A$4:$BZ$4,0)),"")</f>
        <v/>
      </c>
      <c r="AI49" s="94" t="str">
        <f t="array" ref="AI49">IFERROR(INDEX(REPORT!$A$4:$BZ$99,MATCH($A49,REPORT!$A$4:$A$99,0),MATCH(AI$1,REPORT!$A$4:$BZ$4,0)),"")</f>
        <v/>
      </c>
      <c r="AJ49" s="94" t="str">
        <f t="array" ref="AJ49">IFERROR(INDEX(REPORT!$A$4:$BZ$99,MATCH($A49,REPORT!$A$4:$A$99,0),MATCH(AJ$1,REPORT!$A$4:$BZ$4,0)),"")</f>
        <v/>
      </c>
      <c r="AK49" s="94" t="str">
        <f t="array" ref="AK49">IFERROR(INDEX(REPORT!$A$4:$BZ$99,MATCH($A49,REPORT!$A$4:$A$99,0),MATCH(AK$1,REPORT!$A$4:$BZ$4,0)),"")</f>
        <v/>
      </c>
      <c r="AL49" s="94" t="str">
        <f t="array" ref="AL49">IFERROR(INDEX(REPORT!$A$4:$BZ$99,MATCH($A49,REPORT!$A$4:$A$99,0),MATCH(AL$1,REPORT!$A$4:$BZ$4,0)),"")</f>
        <v/>
      </c>
      <c r="AM49" s="94" t="str">
        <f t="array" ref="AM49">IFERROR(INDEX(REPORT!$A$4:$BZ$99,MATCH($A49,REPORT!$A$4:$A$99,0),MATCH(AM$1,REPORT!$A$4:$BZ$4,0)),"")</f>
        <v/>
      </c>
      <c r="AN49" s="94" t="str">
        <f t="array" ref="AN49">IFERROR(INDEX(REPORT!$A$4:$BZ$99,MATCH($A49,REPORT!$A$4:$A$99,0),MATCH(AN$1,REPORT!$A$4:$BZ$4,0)),"")</f>
        <v/>
      </c>
      <c r="AO49" s="94" t="str">
        <f t="array" ref="AO49">IFERROR(INDEX(REPORT!$A$4:$BZ$99,MATCH($A49,REPORT!$A$4:$A$99,0),MATCH(AO$1,REPORT!$A$4:$BZ$4,0)),"")</f>
        <v/>
      </c>
      <c r="AP49" s="94" t="str">
        <f t="array" ref="AP49">IFERROR(INDEX(REPORT!$A$4:$BZ$99,MATCH($A49,REPORT!$A$4:$A$99,0),MATCH(AP$1,REPORT!$A$4:$BZ$4,0)),"")</f>
        <v/>
      </c>
      <c r="AQ49" s="94" t="str">
        <f t="array" ref="AQ49">IFERROR(INDEX(REPORT!$A$4:$BZ$99,MATCH($A49,REPORT!$A$4:$A$99,0),MATCH(AQ$1,REPORT!$A$4:$BZ$4,0)),"")</f>
        <v/>
      </c>
      <c r="AR49" s="94" t="str">
        <f t="array" ref="AR49">IFERROR(INDEX(REPORT!$A$4:$BZ$99,MATCH($A49,REPORT!$A$4:$A$99,0),MATCH(AR$1,REPORT!$A$4:$BZ$4,0)),"")</f>
        <v/>
      </c>
      <c r="AS49" s="94" t="str">
        <f t="array" ref="AS49">IFERROR(INDEX(REPORT!$A$4:$BZ$99,MATCH($A49,REPORT!$A$4:$A$99,0),MATCH(AS$1,REPORT!$A$4:$BZ$4,0)),"")</f>
        <v/>
      </c>
      <c r="AT49" s="94" t="str">
        <f t="array" ref="AT49">IFERROR(INDEX(REPORT!$A$4:$BZ$99,MATCH($A49,REPORT!$A$4:$A$99,0),MATCH(AT$1,REPORT!$A$4:$BZ$4,0)),"")</f>
        <v/>
      </c>
      <c r="AU49" s="94" t="str">
        <f t="array" ref="AU49">IFERROR(INDEX(REPORT!$A$4:$BZ$99,MATCH($A49,REPORT!$A$4:$A$99,0),MATCH(AU$1,REPORT!$A$4:$BZ$4,0)),"")</f>
        <v/>
      </c>
      <c r="AV49" s="94" t="str">
        <f t="array" ref="AV49">IFERROR(INDEX(REPORT!$A$4:$BZ$99,MATCH($A49,REPORT!$A$4:$A$99,0),MATCH(AV$1,REPORT!$A$4:$BZ$4,0)),"")</f>
        <v/>
      </c>
      <c r="AW49" s="94" t="str">
        <f t="array" ref="AW49">IFERROR(INDEX(REPORT!$A$4:$BZ$99,MATCH($A49,REPORT!$A$4:$A$99,0),MATCH(AW$1,REPORT!$A$4:$BZ$4,0)),"")</f>
        <v/>
      </c>
      <c r="AX49" s="94" t="str">
        <f t="array" ref="AX49">IFERROR(INDEX(REPORT!$A$4:$BZ$99,MATCH($A49,REPORT!$A$4:$A$99,0),MATCH(AX$1,REPORT!$A$4:$BZ$4,0)),"")</f>
        <v/>
      </c>
      <c r="AY49" s="94" t="str">
        <f t="array" ref="AY49">IFERROR(INDEX(REPORT!$A$4:$BZ$99,MATCH($A49,REPORT!$A$4:$A$99,0),MATCH(AY$1,REPORT!$A$4:$BZ$4,0)),"")</f>
        <v/>
      </c>
      <c r="AZ49" s="94" t="str">
        <f t="array" ref="AZ49">IFERROR(INDEX(REPORT!$A$4:$BZ$99,MATCH($A49,REPORT!$A$4:$A$99,0),MATCH(AZ$1,REPORT!$A$4:$BZ$4,0)),"")</f>
        <v/>
      </c>
      <c r="BA49" s="94" t="str">
        <f t="array" ref="BA49">IFERROR(INDEX(REPORT!$A$4:$BZ$99,MATCH($A49,REPORT!$A$4:$A$99,0),MATCH(BA$1,REPORT!$A$4:$BZ$4,0)),"")</f>
        <v/>
      </c>
      <c r="BB49" s="94" t="str">
        <f t="array" ref="BB49">IFERROR(INDEX(REPORT!$A$4:$BZ$99,MATCH($A49,REPORT!$A$4:$A$99,0),MATCH(BB$1,REPORT!$A$4:$BZ$4,0)),"")</f>
        <v/>
      </c>
      <c r="BC49" s="94" t="str">
        <f t="array" ref="BC49">IFERROR(INDEX(REPORT!$A$4:$BZ$99,MATCH($A49,REPORT!$A$4:$A$99,0),MATCH(BC$1,REPORT!$A$4:$BZ$4,0)),"")</f>
        <v/>
      </c>
      <c r="BD49" s="94" t="str">
        <f t="array" ref="BD49">IFERROR(INDEX(REPORT!$A$4:$BZ$99,MATCH($A49,REPORT!$A$4:$A$99,0),MATCH(BD$1,REPORT!$A$4:$BZ$4,0)),"")</f>
        <v/>
      </c>
      <c r="BE49" s="94" t="str">
        <f t="array" ref="BE49">IFERROR(INDEX(REPORT!$A$4:$BZ$99,MATCH($A49,REPORT!$A$4:$A$99,0),MATCH(BE$1,REPORT!$A$4:$BZ$4,0)),"")</f>
        <v/>
      </c>
      <c r="BF49" s="94" t="str">
        <f t="array" ref="BF49">IFERROR(INDEX(REPORT!$A$4:$BZ$99,MATCH($A49,REPORT!$A$4:$A$99,0),MATCH(BF$1,REPORT!$A$4:$BZ$4,0)),"")</f>
        <v/>
      </c>
      <c r="BG49" s="94" t="str">
        <f t="array" ref="BG49">IFERROR(INDEX(REPORT!$A$4:$BZ$99,MATCH($A49,REPORT!$A$4:$A$99,0),MATCH(BG$1,REPORT!$A$4:$BZ$4,0)),"")</f>
        <v/>
      </c>
      <c r="BH49" s="94" t="str">
        <f t="array" ref="BH49">IFERROR(INDEX(REPORT!$A$4:$BZ$99,MATCH($A49,REPORT!$A$4:$A$99,0),MATCH(BH$1,REPORT!$A$4:$BZ$4,0)),"")</f>
        <v/>
      </c>
    </row>
    <row r="50" spans="1:60" ht="15.75" customHeight="1" x14ac:dyDescent="0.2">
      <c r="A50" s="94" t="str">
        <f>IF(LEN(REPORT!A53)&gt;2,REPORT!A53,"")</f>
        <v/>
      </c>
      <c r="B50" s="94" t="str">
        <f t="array" ref="B50">IFERROR(INDEX(REPORT!$A$4:$BZ$99,MATCH($A50,REPORT!$A$4:$A$99,0),MATCH(B$1,REPORT!$A$4:$BZ$4,0)),"")</f>
        <v/>
      </c>
      <c r="C50" s="94" t="str">
        <f t="array" ref="C50">IFERROR(INDEX(REPORT!$A$4:$BZ$99,MATCH($A50,REPORT!$A$4:$A$99,0),MATCH(C$1,REPORT!$A$4:$BZ$4,0)),"")</f>
        <v/>
      </c>
      <c r="D50" s="94" t="str">
        <f t="array" ref="D50">IFERROR(INDEX(REPORT!$A$4:$BZ$99,MATCH($A50,REPORT!$A$4:$A$99,0),MATCH(D$1,REPORT!$A$4:$BZ$4,0)),"")</f>
        <v/>
      </c>
      <c r="E50" s="94" t="str">
        <f t="array" ref="E50">IFERROR(INDEX(REPORT!$A$4:$BZ$99,MATCH($A50,REPORT!$A$4:$A$99,0),MATCH(E$1,REPORT!$A$4:$BZ$4,0)),"")</f>
        <v/>
      </c>
      <c r="F50" s="94" t="str">
        <f t="array" ref="F50">IFERROR(INDEX(REPORT!$A$4:$BZ$99,MATCH($A50,REPORT!$A$4:$A$99,0),MATCH(F$1,REPORT!$A$4:$BZ$4,0)),"")</f>
        <v/>
      </c>
      <c r="G50" s="94" t="str">
        <f t="array" ref="G50">IFERROR(INDEX(REPORT!$A$4:$BZ$99,MATCH($A50,REPORT!$A$4:$A$99,0),MATCH(G$1,REPORT!$A$4:$BZ$4,0)),"")</f>
        <v/>
      </c>
      <c r="H50" s="94" t="str">
        <f t="array" ref="H50">IFERROR(INDEX(REPORT!$A$4:$BZ$99,MATCH($A50,REPORT!$A$4:$A$99,0),MATCH(H$1,REPORT!$A$4:$BZ$4,0)),"")</f>
        <v/>
      </c>
      <c r="I50" s="94" t="str">
        <f t="array" ref="I50">IFERROR(INDEX(REPORT!$A$4:$BZ$99,MATCH($A50,REPORT!$A$4:$A$99,0),MATCH(I$1,REPORT!$A$4:$BZ$4,0)),"")</f>
        <v/>
      </c>
      <c r="J50" s="94" t="str">
        <f t="array" ref="J50">IFERROR(INDEX(REPORT!$A$4:$BZ$99,MATCH($A50,REPORT!$A$4:$A$99,0),MATCH(J$1,REPORT!$A$4:$BZ$4,0)),"")</f>
        <v/>
      </c>
      <c r="K50" s="94" t="str">
        <f t="array" ref="K50">IFERROR(INDEX(REPORT!$A$4:$BZ$99,MATCH($A50,REPORT!$A$4:$A$99,0),MATCH(K$1,REPORT!$A$4:$BZ$4,0)),"")</f>
        <v/>
      </c>
      <c r="L50" s="94" t="str">
        <f t="array" ref="L50">IFERROR(INDEX(REPORT!$A$4:$BZ$99,MATCH($A50,REPORT!$A$4:$A$99,0),MATCH(L$1,REPORT!$A$4:$BZ$4,0)),"")</f>
        <v/>
      </c>
      <c r="M50" s="94" t="str">
        <f t="array" ref="M50">IFERROR(INDEX(REPORT!$A$4:$BZ$99,MATCH($A50,REPORT!$A$4:$A$99,0),MATCH(M$1,REPORT!$A$4:$BZ$4,0)),"")</f>
        <v/>
      </c>
      <c r="N50" s="94" t="str">
        <f t="array" ref="N50">IFERROR(INDEX(REPORT!$A$4:$BZ$99,MATCH($A50,REPORT!$A$4:$A$99,0),MATCH(N$1,REPORT!$A$4:$BZ$4,0)),"")</f>
        <v/>
      </c>
      <c r="O50" s="94" t="str">
        <f t="array" ref="O50">IFERROR(INDEX(REPORT!$A$4:$BZ$99,MATCH($A50,REPORT!$A$4:$A$99,0),MATCH(O$1,REPORT!$A$4:$BZ$4,0)),"")</f>
        <v/>
      </c>
      <c r="P50" s="94" t="str">
        <f t="array" ref="P50">IFERROR(INDEX(REPORT!$A$4:$BZ$99,MATCH($A50,REPORT!$A$4:$A$99,0),MATCH(P$1,REPORT!$A$4:$BZ$4,0)),"")</f>
        <v/>
      </c>
      <c r="Q50" s="94" t="str">
        <f t="array" ref="Q50">IFERROR(INDEX(REPORT!$A$4:$BZ$99,MATCH($A50,REPORT!$A$4:$A$99,0),MATCH(Q$1,REPORT!$A$4:$BZ$4,0)),"")</f>
        <v/>
      </c>
      <c r="R50" s="94" t="str">
        <f t="array" ref="R50">IFERROR(INDEX(REPORT!$A$4:$BZ$99,MATCH($A50,REPORT!$A$4:$A$99,0),MATCH(R$1,REPORT!$A$4:$BZ$4,0)),"")</f>
        <v/>
      </c>
      <c r="S50" s="94" t="str">
        <f t="array" ref="S50">IFERROR(INDEX(REPORT!$A$4:$BZ$99,MATCH($A50,REPORT!$A$4:$A$99,0),MATCH(S$1,REPORT!$A$4:$BZ$4,0)),"")</f>
        <v/>
      </c>
      <c r="T50" s="94" t="str">
        <f t="array" ref="T50">IFERROR(INDEX(REPORT!$A$4:$BZ$99,MATCH($A50,REPORT!$A$4:$A$99,0),MATCH(T$1,REPORT!$A$4:$BZ$4,0)),"")</f>
        <v/>
      </c>
      <c r="U50" s="94" t="str">
        <f t="array" ref="U50">IFERROR(INDEX(REPORT!$A$4:$BZ$99,MATCH($A50,REPORT!$A$4:$A$99,0),MATCH(U$1,REPORT!$A$4:$BZ$4,0)),"")</f>
        <v/>
      </c>
      <c r="V50" s="94" t="str">
        <f t="array" ref="V50">IFERROR(INDEX(REPORT!$A$4:$BZ$99,MATCH($A50,REPORT!$A$4:$A$99,0),MATCH(V$1,REPORT!$A$4:$BZ$4,0)),"")</f>
        <v/>
      </c>
      <c r="W50" s="94" t="str">
        <f t="array" ref="W50">IFERROR(INDEX(REPORT!$A$4:$BZ$99,MATCH($A50,REPORT!$A$4:$A$99,0),MATCH(W$1,REPORT!$A$4:$BZ$4,0)),"")</f>
        <v/>
      </c>
      <c r="X50" s="94" t="str">
        <f t="array" ref="X50">IFERROR(INDEX(REPORT!$A$4:$BZ$99,MATCH($A50,REPORT!$A$4:$A$99,0),MATCH(X$1,REPORT!$A$4:$BZ$4,0)),"")</f>
        <v/>
      </c>
      <c r="Y50" s="94" t="str">
        <f t="array" ref="Y50">IFERROR(INDEX(REPORT!$A$4:$BZ$99,MATCH($A50,REPORT!$A$4:$A$99,0),MATCH(Y$1,REPORT!$A$4:$BZ$4,0)),"")</f>
        <v/>
      </c>
      <c r="Z50" s="94" t="str">
        <f t="array" ref="Z50">IFERROR(INDEX(REPORT!$A$4:$BZ$99,MATCH($A50,REPORT!$A$4:$A$99,0),MATCH(Z$1,REPORT!$A$4:$BZ$4,0)),"")</f>
        <v/>
      </c>
      <c r="AA50" s="94" t="str">
        <f t="array" ref="AA50">IFERROR(INDEX(REPORT!$A$4:$BZ$99,MATCH($A50,REPORT!$A$4:$A$99,0),MATCH(AA$1,REPORT!$A$4:$BZ$4,0)),"")</f>
        <v/>
      </c>
      <c r="AB50" s="94" t="str">
        <f t="array" ref="AB50">IFERROR(INDEX(REPORT!$A$4:$BZ$99,MATCH($A50,REPORT!$A$4:$A$99,0),MATCH(AB$1,REPORT!$A$4:$BZ$4,0)),"")</f>
        <v/>
      </c>
      <c r="AC50" s="94" t="str">
        <f t="array" ref="AC50">IFERROR(INDEX(REPORT!$A$4:$BZ$99,MATCH($A50,REPORT!$A$4:$A$99,0),MATCH(AC$1,REPORT!$A$4:$BZ$4,0)),"")</f>
        <v/>
      </c>
      <c r="AD50" s="94" t="str">
        <f t="array" ref="AD50">IFERROR(INDEX(REPORT!$A$4:$BZ$99,MATCH($A50,REPORT!$A$4:$A$99,0),MATCH(AD$1,REPORT!$A$4:$BZ$4,0)),"")</f>
        <v/>
      </c>
      <c r="AE50" s="94" t="str">
        <f t="array" ref="AE50">IFERROR(INDEX(REPORT!$A$4:$BZ$99,MATCH($A50,REPORT!$A$4:$A$99,0),MATCH(AE$1,REPORT!$A$4:$BZ$4,0)),"")</f>
        <v/>
      </c>
      <c r="AF50" s="94" t="str">
        <f t="array" ref="AF50">IFERROR(INDEX(REPORT!$A$4:$BZ$99,MATCH($A50,REPORT!$A$4:$A$99,0),MATCH(AF$1,REPORT!$A$4:$BZ$4,0)),"")</f>
        <v/>
      </c>
      <c r="AG50" s="94" t="str">
        <f t="array" ref="AG50">IFERROR(INDEX(REPORT!$A$4:$BZ$99,MATCH($A50,REPORT!$A$4:$A$99,0),MATCH(AG$1,REPORT!$A$4:$BZ$4,0)),"")</f>
        <v/>
      </c>
      <c r="AH50" s="94" t="str">
        <f t="array" ref="AH50">IFERROR(INDEX(REPORT!$A$4:$BZ$99,MATCH($A50,REPORT!$A$4:$A$99,0),MATCH(AH$1,REPORT!$A$4:$BZ$4,0)),"")</f>
        <v/>
      </c>
      <c r="AI50" s="94" t="str">
        <f t="array" ref="AI50">IFERROR(INDEX(REPORT!$A$4:$BZ$99,MATCH($A50,REPORT!$A$4:$A$99,0),MATCH(AI$1,REPORT!$A$4:$BZ$4,0)),"")</f>
        <v/>
      </c>
      <c r="AJ50" s="94" t="str">
        <f t="array" ref="AJ50">IFERROR(INDEX(REPORT!$A$4:$BZ$99,MATCH($A50,REPORT!$A$4:$A$99,0),MATCH(AJ$1,REPORT!$A$4:$BZ$4,0)),"")</f>
        <v/>
      </c>
      <c r="AK50" s="94" t="str">
        <f t="array" ref="AK50">IFERROR(INDEX(REPORT!$A$4:$BZ$99,MATCH($A50,REPORT!$A$4:$A$99,0),MATCH(AK$1,REPORT!$A$4:$BZ$4,0)),"")</f>
        <v/>
      </c>
      <c r="AL50" s="94" t="str">
        <f t="array" ref="AL50">IFERROR(INDEX(REPORT!$A$4:$BZ$99,MATCH($A50,REPORT!$A$4:$A$99,0),MATCH(AL$1,REPORT!$A$4:$BZ$4,0)),"")</f>
        <v/>
      </c>
      <c r="AM50" s="94" t="str">
        <f t="array" ref="AM50">IFERROR(INDEX(REPORT!$A$4:$BZ$99,MATCH($A50,REPORT!$A$4:$A$99,0),MATCH(AM$1,REPORT!$A$4:$BZ$4,0)),"")</f>
        <v/>
      </c>
      <c r="AN50" s="94" t="str">
        <f t="array" ref="AN50">IFERROR(INDEX(REPORT!$A$4:$BZ$99,MATCH($A50,REPORT!$A$4:$A$99,0),MATCH(AN$1,REPORT!$A$4:$BZ$4,0)),"")</f>
        <v/>
      </c>
      <c r="AO50" s="94" t="str">
        <f t="array" ref="AO50">IFERROR(INDEX(REPORT!$A$4:$BZ$99,MATCH($A50,REPORT!$A$4:$A$99,0),MATCH(AO$1,REPORT!$A$4:$BZ$4,0)),"")</f>
        <v/>
      </c>
      <c r="AP50" s="94" t="str">
        <f t="array" ref="AP50">IFERROR(INDEX(REPORT!$A$4:$BZ$99,MATCH($A50,REPORT!$A$4:$A$99,0),MATCH(AP$1,REPORT!$A$4:$BZ$4,0)),"")</f>
        <v/>
      </c>
      <c r="AQ50" s="94" t="str">
        <f t="array" ref="AQ50">IFERROR(INDEX(REPORT!$A$4:$BZ$99,MATCH($A50,REPORT!$A$4:$A$99,0),MATCH(AQ$1,REPORT!$A$4:$BZ$4,0)),"")</f>
        <v/>
      </c>
      <c r="AR50" s="94" t="str">
        <f t="array" ref="AR50">IFERROR(INDEX(REPORT!$A$4:$BZ$99,MATCH($A50,REPORT!$A$4:$A$99,0),MATCH(AR$1,REPORT!$A$4:$BZ$4,0)),"")</f>
        <v/>
      </c>
      <c r="AS50" s="94" t="str">
        <f t="array" ref="AS50">IFERROR(INDEX(REPORT!$A$4:$BZ$99,MATCH($A50,REPORT!$A$4:$A$99,0),MATCH(AS$1,REPORT!$A$4:$BZ$4,0)),"")</f>
        <v/>
      </c>
      <c r="AT50" s="94" t="str">
        <f t="array" ref="AT50">IFERROR(INDEX(REPORT!$A$4:$BZ$99,MATCH($A50,REPORT!$A$4:$A$99,0),MATCH(AT$1,REPORT!$A$4:$BZ$4,0)),"")</f>
        <v/>
      </c>
      <c r="AU50" s="94" t="str">
        <f t="array" ref="AU50">IFERROR(INDEX(REPORT!$A$4:$BZ$99,MATCH($A50,REPORT!$A$4:$A$99,0),MATCH(AU$1,REPORT!$A$4:$BZ$4,0)),"")</f>
        <v/>
      </c>
      <c r="AV50" s="94" t="str">
        <f t="array" ref="AV50">IFERROR(INDEX(REPORT!$A$4:$BZ$99,MATCH($A50,REPORT!$A$4:$A$99,0),MATCH(AV$1,REPORT!$A$4:$BZ$4,0)),"")</f>
        <v/>
      </c>
      <c r="AW50" s="94" t="str">
        <f t="array" ref="AW50">IFERROR(INDEX(REPORT!$A$4:$BZ$99,MATCH($A50,REPORT!$A$4:$A$99,0),MATCH(AW$1,REPORT!$A$4:$BZ$4,0)),"")</f>
        <v/>
      </c>
      <c r="AX50" s="94" t="str">
        <f t="array" ref="AX50">IFERROR(INDEX(REPORT!$A$4:$BZ$99,MATCH($A50,REPORT!$A$4:$A$99,0),MATCH(AX$1,REPORT!$A$4:$BZ$4,0)),"")</f>
        <v/>
      </c>
      <c r="AY50" s="94" t="str">
        <f t="array" ref="AY50">IFERROR(INDEX(REPORT!$A$4:$BZ$99,MATCH($A50,REPORT!$A$4:$A$99,0),MATCH(AY$1,REPORT!$A$4:$BZ$4,0)),"")</f>
        <v/>
      </c>
      <c r="AZ50" s="94" t="str">
        <f t="array" ref="AZ50">IFERROR(INDEX(REPORT!$A$4:$BZ$99,MATCH($A50,REPORT!$A$4:$A$99,0),MATCH(AZ$1,REPORT!$A$4:$BZ$4,0)),"")</f>
        <v/>
      </c>
      <c r="BA50" s="94" t="str">
        <f t="array" ref="BA50">IFERROR(INDEX(REPORT!$A$4:$BZ$99,MATCH($A50,REPORT!$A$4:$A$99,0),MATCH(BA$1,REPORT!$A$4:$BZ$4,0)),"")</f>
        <v/>
      </c>
      <c r="BB50" s="94" t="str">
        <f t="array" ref="BB50">IFERROR(INDEX(REPORT!$A$4:$BZ$99,MATCH($A50,REPORT!$A$4:$A$99,0),MATCH(BB$1,REPORT!$A$4:$BZ$4,0)),"")</f>
        <v/>
      </c>
      <c r="BC50" s="94" t="str">
        <f t="array" ref="BC50">IFERROR(INDEX(REPORT!$A$4:$BZ$99,MATCH($A50,REPORT!$A$4:$A$99,0),MATCH(BC$1,REPORT!$A$4:$BZ$4,0)),"")</f>
        <v/>
      </c>
      <c r="BD50" s="94" t="str">
        <f t="array" ref="BD50">IFERROR(INDEX(REPORT!$A$4:$BZ$99,MATCH($A50,REPORT!$A$4:$A$99,0),MATCH(BD$1,REPORT!$A$4:$BZ$4,0)),"")</f>
        <v/>
      </c>
      <c r="BE50" s="94" t="str">
        <f t="array" ref="BE50">IFERROR(INDEX(REPORT!$A$4:$BZ$99,MATCH($A50,REPORT!$A$4:$A$99,0),MATCH(BE$1,REPORT!$A$4:$BZ$4,0)),"")</f>
        <v/>
      </c>
      <c r="BF50" s="94" t="str">
        <f t="array" ref="BF50">IFERROR(INDEX(REPORT!$A$4:$BZ$99,MATCH($A50,REPORT!$A$4:$A$99,0),MATCH(BF$1,REPORT!$A$4:$BZ$4,0)),"")</f>
        <v/>
      </c>
      <c r="BG50" s="94" t="str">
        <f t="array" ref="BG50">IFERROR(INDEX(REPORT!$A$4:$BZ$99,MATCH($A50,REPORT!$A$4:$A$99,0),MATCH(BG$1,REPORT!$A$4:$BZ$4,0)),"")</f>
        <v/>
      </c>
      <c r="BH50" s="94" t="str">
        <f t="array" ref="BH50">IFERROR(INDEX(REPORT!$A$4:$BZ$99,MATCH($A50,REPORT!$A$4:$A$99,0),MATCH(BH$1,REPORT!$A$4:$BZ$4,0)),"")</f>
        <v/>
      </c>
    </row>
    <row r="51" spans="1:60" ht="15.75" customHeight="1" x14ac:dyDescent="0.2">
      <c r="A51" s="94" t="str">
        <f>IF(LEN(REPORT!A54)&gt;2,REPORT!A54,"")</f>
        <v/>
      </c>
      <c r="B51" s="94" t="str">
        <f t="array" ref="B51">IFERROR(INDEX(REPORT!$A$4:$BZ$99,MATCH($A51,REPORT!$A$4:$A$99,0),MATCH(B$1,REPORT!$A$4:$BZ$4,0)),"")</f>
        <v/>
      </c>
      <c r="C51" s="94" t="str">
        <f t="array" ref="C51">IFERROR(INDEX(REPORT!$A$4:$BZ$99,MATCH($A51,REPORT!$A$4:$A$99,0),MATCH(C$1,REPORT!$A$4:$BZ$4,0)),"")</f>
        <v/>
      </c>
      <c r="D51" s="94" t="str">
        <f t="array" ref="D51">IFERROR(INDEX(REPORT!$A$4:$BZ$99,MATCH($A51,REPORT!$A$4:$A$99,0),MATCH(D$1,REPORT!$A$4:$BZ$4,0)),"")</f>
        <v/>
      </c>
      <c r="E51" s="94" t="str">
        <f t="array" ref="E51">IFERROR(INDEX(REPORT!$A$4:$BZ$99,MATCH($A51,REPORT!$A$4:$A$99,0),MATCH(E$1,REPORT!$A$4:$BZ$4,0)),"")</f>
        <v/>
      </c>
      <c r="F51" s="94" t="str">
        <f t="array" ref="F51">IFERROR(INDEX(REPORT!$A$4:$BZ$99,MATCH($A51,REPORT!$A$4:$A$99,0),MATCH(F$1,REPORT!$A$4:$BZ$4,0)),"")</f>
        <v/>
      </c>
      <c r="G51" s="94" t="str">
        <f t="array" ref="G51">IFERROR(INDEX(REPORT!$A$4:$BZ$99,MATCH($A51,REPORT!$A$4:$A$99,0),MATCH(G$1,REPORT!$A$4:$BZ$4,0)),"")</f>
        <v/>
      </c>
      <c r="H51" s="94" t="str">
        <f t="array" ref="H51">IFERROR(INDEX(REPORT!$A$4:$BZ$99,MATCH($A51,REPORT!$A$4:$A$99,0),MATCH(H$1,REPORT!$A$4:$BZ$4,0)),"")</f>
        <v/>
      </c>
      <c r="I51" s="94" t="str">
        <f t="array" ref="I51">IFERROR(INDEX(REPORT!$A$4:$BZ$99,MATCH($A51,REPORT!$A$4:$A$99,0),MATCH(I$1,REPORT!$A$4:$BZ$4,0)),"")</f>
        <v/>
      </c>
      <c r="J51" s="94" t="str">
        <f t="array" ref="J51">IFERROR(INDEX(REPORT!$A$4:$BZ$99,MATCH($A51,REPORT!$A$4:$A$99,0),MATCH(J$1,REPORT!$A$4:$BZ$4,0)),"")</f>
        <v/>
      </c>
      <c r="K51" s="94" t="str">
        <f t="array" ref="K51">IFERROR(INDEX(REPORT!$A$4:$BZ$99,MATCH($A51,REPORT!$A$4:$A$99,0),MATCH(K$1,REPORT!$A$4:$BZ$4,0)),"")</f>
        <v/>
      </c>
      <c r="L51" s="94" t="str">
        <f t="array" ref="L51">IFERROR(INDEX(REPORT!$A$4:$BZ$99,MATCH($A51,REPORT!$A$4:$A$99,0),MATCH(L$1,REPORT!$A$4:$BZ$4,0)),"")</f>
        <v/>
      </c>
      <c r="M51" s="94" t="str">
        <f t="array" ref="M51">IFERROR(INDEX(REPORT!$A$4:$BZ$99,MATCH($A51,REPORT!$A$4:$A$99,0),MATCH(M$1,REPORT!$A$4:$BZ$4,0)),"")</f>
        <v/>
      </c>
      <c r="N51" s="94" t="str">
        <f t="array" ref="N51">IFERROR(INDEX(REPORT!$A$4:$BZ$99,MATCH($A51,REPORT!$A$4:$A$99,0),MATCH(N$1,REPORT!$A$4:$BZ$4,0)),"")</f>
        <v/>
      </c>
      <c r="O51" s="94" t="str">
        <f t="array" ref="O51">IFERROR(INDEX(REPORT!$A$4:$BZ$99,MATCH($A51,REPORT!$A$4:$A$99,0),MATCH(O$1,REPORT!$A$4:$BZ$4,0)),"")</f>
        <v/>
      </c>
      <c r="P51" s="94" t="str">
        <f t="array" ref="P51">IFERROR(INDEX(REPORT!$A$4:$BZ$99,MATCH($A51,REPORT!$A$4:$A$99,0),MATCH(P$1,REPORT!$A$4:$BZ$4,0)),"")</f>
        <v/>
      </c>
      <c r="Q51" s="94" t="str">
        <f t="array" ref="Q51">IFERROR(INDEX(REPORT!$A$4:$BZ$99,MATCH($A51,REPORT!$A$4:$A$99,0),MATCH(Q$1,REPORT!$A$4:$BZ$4,0)),"")</f>
        <v/>
      </c>
      <c r="R51" s="94" t="str">
        <f t="array" ref="R51">IFERROR(INDEX(REPORT!$A$4:$BZ$99,MATCH($A51,REPORT!$A$4:$A$99,0),MATCH(R$1,REPORT!$A$4:$BZ$4,0)),"")</f>
        <v/>
      </c>
      <c r="S51" s="94" t="str">
        <f t="array" ref="S51">IFERROR(INDEX(REPORT!$A$4:$BZ$99,MATCH($A51,REPORT!$A$4:$A$99,0),MATCH(S$1,REPORT!$A$4:$BZ$4,0)),"")</f>
        <v/>
      </c>
      <c r="T51" s="94" t="str">
        <f t="array" ref="T51">IFERROR(INDEX(REPORT!$A$4:$BZ$99,MATCH($A51,REPORT!$A$4:$A$99,0),MATCH(T$1,REPORT!$A$4:$BZ$4,0)),"")</f>
        <v/>
      </c>
      <c r="U51" s="94" t="str">
        <f t="array" ref="U51">IFERROR(INDEX(REPORT!$A$4:$BZ$99,MATCH($A51,REPORT!$A$4:$A$99,0),MATCH(U$1,REPORT!$A$4:$BZ$4,0)),"")</f>
        <v/>
      </c>
      <c r="V51" s="94" t="str">
        <f t="array" ref="V51">IFERROR(INDEX(REPORT!$A$4:$BZ$99,MATCH($A51,REPORT!$A$4:$A$99,0),MATCH(V$1,REPORT!$A$4:$BZ$4,0)),"")</f>
        <v/>
      </c>
      <c r="W51" s="94" t="str">
        <f t="array" ref="W51">IFERROR(INDEX(REPORT!$A$4:$BZ$99,MATCH($A51,REPORT!$A$4:$A$99,0),MATCH(W$1,REPORT!$A$4:$BZ$4,0)),"")</f>
        <v/>
      </c>
      <c r="X51" s="94" t="str">
        <f t="array" ref="X51">IFERROR(INDEX(REPORT!$A$4:$BZ$99,MATCH($A51,REPORT!$A$4:$A$99,0),MATCH(X$1,REPORT!$A$4:$BZ$4,0)),"")</f>
        <v/>
      </c>
      <c r="Y51" s="94" t="str">
        <f t="array" ref="Y51">IFERROR(INDEX(REPORT!$A$4:$BZ$99,MATCH($A51,REPORT!$A$4:$A$99,0),MATCH(Y$1,REPORT!$A$4:$BZ$4,0)),"")</f>
        <v/>
      </c>
      <c r="Z51" s="94" t="str">
        <f t="array" ref="Z51">IFERROR(INDEX(REPORT!$A$4:$BZ$99,MATCH($A51,REPORT!$A$4:$A$99,0),MATCH(Z$1,REPORT!$A$4:$BZ$4,0)),"")</f>
        <v/>
      </c>
      <c r="AA51" s="94" t="str">
        <f t="array" ref="AA51">IFERROR(INDEX(REPORT!$A$4:$BZ$99,MATCH($A51,REPORT!$A$4:$A$99,0),MATCH(AA$1,REPORT!$A$4:$BZ$4,0)),"")</f>
        <v/>
      </c>
      <c r="AB51" s="94" t="str">
        <f t="array" ref="AB51">IFERROR(INDEX(REPORT!$A$4:$BZ$99,MATCH($A51,REPORT!$A$4:$A$99,0),MATCH(AB$1,REPORT!$A$4:$BZ$4,0)),"")</f>
        <v/>
      </c>
      <c r="AC51" s="94" t="str">
        <f t="array" ref="AC51">IFERROR(INDEX(REPORT!$A$4:$BZ$99,MATCH($A51,REPORT!$A$4:$A$99,0),MATCH(AC$1,REPORT!$A$4:$BZ$4,0)),"")</f>
        <v/>
      </c>
      <c r="AD51" s="94" t="str">
        <f t="array" ref="AD51">IFERROR(INDEX(REPORT!$A$4:$BZ$99,MATCH($A51,REPORT!$A$4:$A$99,0),MATCH(AD$1,REPORT!$A$4:$BZ$4,0)),"")</f>
        <v/>
      </c>
      <c r="AE51" s="94" t="str">
        <f t="array" ref="AE51">IFERROR(INDEX(REPORT!$A$4:$BZ$99,MATCH($A51,REPORT!$A$4:$A$99,0),MATCH(AE$1,REPORT!$A$4:$BZ$4,0)),"")</f>
        <v/>
      </c>
      <c r="AF51" s="94" t="str">
        <f t="array" ref="AF51">IFERROR(INDEX(REPORT!$A$4:$BZ$99,MATCH($A51,REPORT!$A$4:$A$99,0),MATCH(AF$1,REPORT!$A$4:$BZ$4,0)),"")</f>
        <v/>
      </c>
      <c r="AG51" s="94" t="str">
        <f t="array" ref="AG51">IFERROR(INDEX(REPORT!$A$4:$BZ$99,MATCH($A51,REPORT!$A$4:$A$99,0),MATCH(AG$1,REPORT!$A$4:$BZ$4,0)),"")</f>
        <v/>
      </c>
      <c r="AH51" s="94" t="str">
        <f t="array" ref="AH51">IFERROR(INDEX(REPORT!$A$4:$BZ$99,MATCH($A51,REPORT!$A$4:$A$99,0),MATCH(AH$1,REPORT!$A$4:$BZ$4,0)),"")</f>
        <v/>
      </c>
      <c r="AI51" s="94" t="str">
        <f t="array" ref="AI51">IFERROR(INDEX(REPORT!$A$4:$BZ$99,MATCH($A51,REPORT!$A$4:$A$99,0),MATCH(AI$1,REPORT!$A$4:$BZ$4,0)),"")</f>
        <v/>
      </c>
      <c r="AJ51" s="94" t="str">
        <f t="array" ref="AJ51">IFERROR(INDEX(REPORT!$A$4:$BZ$99,MATCH($A51,REPORT!$A$4:$A$99,0),MATCH(AJ$1,REPORT!$A$4:$BZ$4,0)),"")</f>
        <v/>
      </c>
      <c r="AK51" s="94" t="str">
        <f t="array" ref="AK51">IFERROR(INDEX(REPORT!$A$4:$BZ$99,MATCH($A51,REPORT!$A$4:$A$99,0),MATCH(AK$1,REPORT!$A$4:$BZ$4,0)),"")</f>
        <v/>
      </c>
      <c r="AL51" s="94" t="str">
        <f t="array" ref="AL51">IFERROR(INDEX(REPORT!$A$4:$BZ$99,MATCH($A51,REPORT!$A$4:$A$99,0),MATCH(AL$1,REPORT!$A$4:$BZ$4,0)),"")</f>
        <v/>
      </c>
      <c r="AM51" s="94" t="str">
        <f t="array" ref="AM51">IFERROR(INDEX(REPORT!$A$4:$BZ$99,MATCH($A51,REPORT!$A$4:$A$99,0),MATCH(AM$1,REPORT!$A$4:$BZ$4,0)),"")</f>
        <v/>
      </c>
      <c r="AN51" s="94" t="str">
        <f t="array" ref="AN51">IFERROR(INDEX(REPORT!$A$4:$BZ$99,MATCH($A51,REPORT!$A$4:$A$99,0),MATCH(AN$1,REPORT!$A$4:$BZ$4,0)),"")</f>
        <v/>
      </c>
      <c r="AO51" s="94" t="str">
        <f t="array" ref="AO51">IFERROR(INDEX(REPORT!$A$4:$BZ$99,MATCH($A51,REPORT!$A$4:$A$99,0),MATCH(AO$1,REPORT!$A$4:$BZ$4,0)),"")</f>
        <v/>
      </c>
      <c r="AP51" s="94" t="str">
        <f t="array" ref="AP51">IFERROR(INDEX(REPORT!$A$4:$BZ$99,MATCH($A51,REPORT!$A$4:$A$99,0),MATCH(AP$1,REPORT!$A$4:$BZ$4,0)),"")</f>
        <v/>
      </c>
      <c r="AQ51" s="94" t="str">
        <f t="array" ref="AQ51">IFERROR(INDEX(REPORT!$A$4:$BZ$99,MATCH($A51,REPORT!$A$4:$A$99,0),MATCH(AQ$1,REPORT!$A$4:$BZ$4,0)),"")</f>
        <v/>
      </c>
      <c r="AR51" s="94" t="str">
        <f t="array" ref="AR51">IFERROR(INDEX(REPORT!$A$4:$BZ$99,MATCH($A51,REPORT!$A$4:$A$99,0),MATCH(AR$1,REPORT!$A$4:$BZ$4,0)),"")</f>
        <v/>
      </c>
      <c r="AS51" s="94" t="str">
        <f t="array" ref="AS51">IFERROR(INDEX(REPORT!$A$4:$BZ$99,MATCH($A51,REPORT!$A$4:$A$99,0),MATCH(AS$1,REPORT!$A$4:$BZ$4,0)),"")</f>
        <v/>
      </c>
      <c r="AT51" s="94" t="str">
        <f t="array" ref="AT51">IFERROR(INDEX(REPORT!$A$4:$BZ$99,MATCH($A51,REPORT!$A$4:$A$99,0),MATCH(AT$1,REPORT!$A$4:$BZ$4,0)),"")</f>
        <v/>
      </c>
      <c r="AU51" s="94" t="str">
        <f t="array" ref="AU51">IFERROR(INDEX(REPORT!$A$4:$BZ$99,MATCH($A51,REPORT!$A$4:$A$99,0),MATCH(AU$1,REPORT!$A$4:$BZ$4,0)),"")</f>
        <v/>
      </c>
      <c r="AV51" s="94" t="str">
        <f t="array" ref="AV51">IFERROR(INDEX(REPORT!$A$4:$BZ$99,MATCH($A51,REPORT!$A$4:$A$99,0),MATCH(AV$1,REPORT!$A$4:$BZ$4,0)),"")</f>
        <v/>
      </c>
      <c r="AW51" s="94" t="str">
        <f t="array" ref="AW51">IFERROR(INDEX(REPORT!$A$4:$BZ$99,MATCH($A51,REPORT!$A$4:$A$99,0),MATCH(AW$1,REPORT!$A$4:$BZ$4,0)),"")</f>
        <v/>
      </c>
      <c r="AX51" s="94" t="str">
        <f t="array" ref="AX51">IFERROR(INDEX(REPORT!$A$4:$BZ$99,MATCH($A51,REPORT!$A$4:$A$99,0),MATCH(AX$1,REPORT!$A$4:$BZ$4,0)),"")</f>
        <v/>
      </c>
      <c r="AY51" s="94" t="str">
        <f t="array" ref="AY51">IFERROR(INDEX(REPORT!$A$4:$BZ$99,MATCH($A51,REPORT!$A$4:$A$99,0),MATCH(AY$1,REPORT!$A$4:$BZ$4,0)),"")</f>
        <v/>
      </c>
      <c r="AZ51" s="94" t="str">
        <f t="array" ref="AZ51">IFERROR(INDEX(REPORT!$A$4:$BZ$99,MATCH($A51,REPORT!$A$4:$A$99,0),MATCH(AZ$1,REPORT!$A$4:$BZ$4,0)),"")</f>
        <v/>
      </c>
      <c r="BA51" s="94" t="str">
        <f t="array" ref="BA51">IFERROR(INDEX(REPORT!$A$4:$BZ$99,MATCH($A51,REPORT!$A$4:$A$99,0),MATCH(BA$1,REPORT!$A$4:$BZ$4,0)),"")</f>
        <v/>
      </c>
      <c r="BB51" s="94" t="str">
        <f t="array" ref="BB51">IFERROR(INDEX(REPORT!$A$4:$BZ$99,MATCH($A51,REPORT!$A$4:$A$99,0),MATCH(BB$1,REPORT!$A$4:$BZ$4,0)),"")</f>
        <v/>
      </c>
      <c r="BC51" s="94" t="str">
        <f t="array" ref="BC51">IFERROR(INDEX(REPORT!$A$4:$BZ$99,MATCH($A51,REPORT!$A$4:$A$99,0),MATCH(BC$1,REPORT!$A$4:$BZ$4,0)),"")</f>
        <v/>
      </c>
      <c r="BD51" s="94" t="str">
        <f t="array" ref="BD51">IFERROR(INDEX(REPORT!$A$4:$BZ$99,MATCH($A51,REPORT!$A$4:$A$99,0),MATCH(BD$1,REPORT!$A$4:$BZ$4,0)),"")</f>
        <v/>
      </c>
      <c r="BE51" s="94" t="str">
        <f t="array" ref="BE51">IFERROR(INDEX(REPORT!$A$4:$BZ$99,MATCH($A51,REPORT!$A$4:$A$99,0),MATCH(BE$1,REPORT!$A$4:$BZ$4,0)),"")</f>
        <v/>
      </c>
      <c r="BF51" s="94" t="str">
        <f t="array" ref="BF51">IFERROR(INDEX(REPORT!$A$4:$BZ$99,MATCH($A51,REPORT!$A$4:$A$99,0),MATCH(BF$1,REPORT!$A$4:$BZ$4,0)),"")</f>
        <v/>
      </c>
      <c r="BG51" s="94" t="str">
        <f t="array" ref="BG51">IFERROR(INDEX(REPORT!$A$4:$BZ$99,MATCH($A51,REPORT!$A$4:$A$99,0),MATCH(BG$1,REPORT!$A$4:$BZ$4,0)),"")</f>
        <v/>
      </c>
      <c r="BH51" s="94" t="str">
        <f t="array" ref="BH51">IFERROR(INDEX(REPORT!$A$4:$BZ$99,MATCH($A51,REPORT!$A$4:$A$99,0),MATCH(BH$1,REPORT!$A$4:$BZ$4,0)),"")</f>
        <v/>
      </c>
    </row>
    <row r="52" spans="1:60" ht="15.75" customHeight="1" x14ac:dyDescent="0.2">
      <c r="A52" s="94" t="str">
        <f>IF(LEN(REPORT!A55)&gt;2,REPORT!A55,"")</f>
        <v/>
      </c>
      <c r="B52" s="94" t="str">
        <f t="array" ref="B52">IFERROR(INDEX(REPORT!$A$4:$BZ$99,MATCH($A52,REPORT!$A$4:$A$99,0),MATCH(B$1,REPORT!$A$4:$BZ$4,0)),"")</f>
        <v/>
      </c>
      <c r="C52" s="94" t="str">
        <f t="array" ref="C52">IFERROR(INDEX(REPORT!$A$4:$BZ$99,MATCH($A52,REPORT!$A$4:$A$99,0),MATCH(C$1,REPORT!$A$4:$BZ$4,0)),"")</f>
        <v/>
      </c>
      <c r="D52" s="94" t="str">
        <f t="array" ref="D52">IFERROR(INDEX(REPORT!$A$4:$BZ$99,MATCH($A52,REPORT!$A$4:$A$99,0),MATCH(D$1,REPORT!$A$4:$BZ$4,0)),"")</f>
        <v/>
      </c>
      <c r="E52" s="94" t="str">
        <f t="array" ref="E52">IFERROR(INDEX(REPORT!$A$4:$BZ$99,MATCH($A52,REPORT!$A$4:$A$99,0),MATCH(E$1,REPORT!$A$4:$BZ$4,0)),"")</f>
        <v/>
      </c>
      <c r="F52" s="94" t="str">
        <f t="array" ref="F52">IFERROR(INDEX(REPORT!$A$4:$BZ$99,MATCH($A52,REPORT!$A$4:$A$99,0),MATCH(F$1,REPORT!$A$4:$BZ$4,0)),"")</f>
        <v/>
      </c>
      <c r="G52" s="94" t="str">
        <f t="array" ref="G52">IFERROR(INDEX(REPORT!$A$4:$BZ$99,MATCH($A52,REPORT!$A$4:$A$99,0),MATCH(G$1,REPORT!$A$4:$BZ$4,0)),"")</f>
        <v/>
      </c>
      <c r="H52" s="94" t="str">
        <f t="array" ref="H52">IFERROR(INDEX(REPORT!$A$4:$BZ$99,MATCH($A52,REPORT!$A$4:$A$99,0),MATCH(H$1,REPORT!$A$4:$BZ$4,0)),"")</f>
        <v/>
      </c>
      <c r="I52" s="94" t="str">
        <f t="array" ref="I52">IFERROR(INDEX(REPORT!$A$4:$BZ$99,MATCH($A52,REPORT!$A$4:$A$99,0),MATCH(I$1,REPORT!$A$4:$BZ$4,0)),"")</f>
        <v/>
      </c>
      <c r="J52" s="94" t="str">
        <f t="array" ref="J52">IFERROR(INDEX(REPORT!$A$4:$BZ$99,MATCH($A52,REPORT!$A$4:$A$99,0),MATCH(J$1,REPORT!$A$4:$BZ$4,0)),"")</f>
        <v/>
      </c>
      <c r="K52" s="94" t="str">
        <f t="array" ref="K52">IFERROR(INDEX(REPORT!$A$4:$BZ$99,MATCH($A52,REPORT!$A$4:$A$99,0),MATCH(K$1,REPORT!$A$4:$BZ$4,0)),"")</f>
        <v/>
      </c>
      <c r="L52" s="94" t="str">
        <f t="array" ref="L52">IFERROR(INDEX(REPORT!$A$4:$BZ$99,MATCH($A52,REPORT!$A$4:$A$99,0),MATCH(L$1,REPORT!$A$4:$BZ$4,0)),"")</f>
        <v/>
      </c>
      <c r="M52" s="94" t="str">
        <f t="array" ref="M52">IFERROR(INDEX(REPORT!$A$4:$BZ$99,MATCH($A52,REPORT!$A$4:$A$99,0),MATCH(M$1,REPORT!$A$4:$BZ$4,0)),"")</f>
        <v/>
      </c>
      <c r="N52" s="94" t="str">
        <f t="array" ref="N52">IFERROR(INDEX(REPORT!$A$4:$BZ$99,MATCH($A52,REPORT!$A$4:$A$99,0),MATCH(N$1,REPORT!$A$4:$BZ$4,0)),"")</f>
        <v/>
      </c>
      <c r="O52" s="94" t="str">
        <f t="array" ref="O52">IFERROR(INDEX(REPORT!$A$4:$BZ$99,MATCH($A52,REPORT!$A$4:$A$99,0),MATCH(O$1,REPORT!$A$4:$BZ$4,0)),"")</f>
        <v/>
      </c>
      <c r="P52" s="94" t="str">
        <f t="array" ref="P52">IFERROR(INDEX(REPORT!$A$4:$BZ$99,MATCH($A52,REPORT!$A$4:$A$99,0),MATCH(P$1,REPORT!$A$4:$BZ$4,0)),"")</f>
        <v/>
      </c>
      <c r="Q52" s="94" t="str">
        <f t="array" ref="Q52">IFERROR(INDEX(REPORT!$A$4:$BZ$99,MATCH($A52,REPORT!$A$4:$A$99,0),MATCH(Q$1,REPORT!$A$4:$BZ$4,0)),"")</f>
        <v/>
      </c>
      <c r="R52" s="94" t="str">
        <f t="array" ref="R52">IFERROR(INDEX(REPORT!$A$4:$BZ$99,MATCH($A52,REPORT!$A$4:$A$99,0),MATCH(R$1,REPORT!$A$4:$BZ$4,0)),"")</f>
        <v/>
      </c>
      <c r="S52" s="94" t="str">
        <f t="array" ref="S52">IFERROR(INDEX(REPORT!$A$4:$BZ$99,MATCH($A52,REPORT!$A$4:$A$99,0),MATCH(S$1,REPORT!$A$4:$BZ$4,0)),"")</f>
        <v/>
      </c>
      <c r="T52" s="94" t="str">
        <f t="array" ref="T52">IFERROR(INDEX(REPORT!$A$4:$BZ$99,MATCH($A52,REPORT!$A$4:$A$99,0),MATCH(T$1,REPORT!$A$4:$BZ$4,0)),"")</f>
        <v/>
      </c>
      <c r="U52" s="94" t="str">
        <f t="array" ref="U52">IFERROR(INDEX(REPORT!$A$4:$BZ$99,MATCH($A52,REPORT!$A$4:$A$99,0),MATCH(U$1,REPORT!$A$4:$BZ$4,0)),"")</f>
        <v/>
      </c>
      <c r="V52" s="94" t="str">
        <f t="array" ref="V52">IFERROR(INDEX(REPORT!$A$4:$BZ$99,MATCH($A52,REPORT!$A$4:$A$99,0),MATCH(V$1,REPORT!$A$4:$BZ$4,0)),"")</f>
        <v/>
      </c>
      <c r="W52" s="94" t="str">
        <f t="array" ref="W52">IFERROR(INDEX(REPORT!$A$4:$BZ$99,MATCH($A52,REPORT!$A$4:$A$99,0),MATCH(W$1,REPORT!$A$4:$BZ$4,0)),"")</f>
        <v/>
      </c>
      <c r="X52" s="94" t="str">
        <f t="array" ref="X52">IFERROR(INDEX(REPORT!$A$4:$BZ$99,MATCH($A52,REPORT!$A$4:$A$99,0),MATCH(X$1,REPORT!$A$4:$BZ$4,0)),"")</f>
        <v/>
      </c>
      <c r="Y52" s="94" t="str">
        <f t="array" ref="Y52">IFERROR(INDEX(REPORT!$A$4:$BZ$99,MATCH($A52,REPORT!$A$4:$A$99,0),MATCH(Y$1,REPORT!$A$4:$BZ$4,0)),"")</f>
        <v/>
      </c>
      <c r="Z52" s="94" t="str">
        <f t="array" ref="Z52">IFERROR(INDEX(REPORT!$A$4:$BZ$99,MATCH($A52,REPORT!$A$4:$A$99,0),MATCH(Z$1,REPORT!$A$4:$BZ$4,0)),"")</f>
        <v/>
      </c>
      <c r="AA52" s="94" t="str">
        <f t="array" ref="AA52">IFERROR(INDEX(REPORT!$A$4:$BZ$99,MATCH($A52,REPORT!$A$4:$A$99,0),MATCH(AA$1,REPORT!$A$4:$BZ$4,0)),"")</f>
        <v/>
      </c>
      <c r="AB52" s="94" t="str">
        <f t="array" ref="AB52">IFERROR(INDEX(REPORT!$A$4:$BZ$99,MATCH($A52,REPORT!$A$4:$A$99,0),MATCH(AB$1,REPORT!$A$4:$BZ$4,0)),"")</f>
        <v/>
      </c>
      <c r="AC52" s="94" t="str">
        <f t="array" ref="AC52">IFERROR(INDEX(REPORT!$A$4:$BZ$99,MATCH($A52,REPORT!$A$4:$A$99,0),MATCH(AC$1,REPORT!$A$4:$BZ$4,0)),"")</f>
        <v/>
      </c>
      <c r="AD52" s="94" t="str">
        <f t="array" ref="AD52">IFERROR(INDEX(REPORT!$A$4:$BZ$99,MATCH($A52,REPORT!$A$4:$A$99,0),MATCH(AD$1,REPORT!$A$4:$BZ$4,0)),"")</f>
        <v/>
      </c>
      <c r="AE52" s="94" t="str">
        <f t="array" ref="AE52">IFERROR(INDEX(REPORT!$A$4:$BZ$99,MATCH($A52,REPORT!$A$4:$A$99,0),MATCH(AE$1,REPORT!$A$4:$BZ$4,0)),"")</f>
        <v/>
      </c>
      <c r="AF52" s="94" t="str">
        <f t="array" ref="AF52">IFERROR(INDEX(REPORT!$A$4:$BZ$99,MATCH($A52,REPORT!$A$4:$A$99,0),MATCH(AF$1,REPORT!$A$4:$BZ$4,0)),"")</f>
        <v/>
      </c>
      <c r="AG52" s="94" t="str">
        <f t="array" ref="AG52">IFERROR(INDEX(REPORT!$A$4:$BZ$99,MATCH($A52,REPORT!$A$4:$A$99,0),MATCH(AG$1,REPORT!$A$4:$BZ$4,0)),"")</f>
        <v/>
      </c>
      <c r="AH52" s="94" t="str">
        <f t="array" ref="AH52">IFERROR(INDEX(REPORT!$A$4:$BZ$99,MATCH($A52,REPORT!$A$4:$A$99,0),MATCH(AH$1,REPORT!$A$4:$BZ$4,0)),"")</f>
        <v/>
      </c>
      <c r="AI52" s="94" t="str">
        <f t="array" ref="AI52">IFERROR(INDEX(REPORT!$A$4:$BZ$99,MATCH($A52,REPORT!$A$4:$A$99,0),MATCH(AI$1,REPORT!$A$4:$BZ$4,0)),"")</f>
        <v/>
      </c>
      <c r="AJ52" s="94" t="str">
        <f t="array" ref="AJ52">IFERROR(INDEX(REPORT!$A$4:$BZ$99,MATCH($A52,REPORT!$A$4:$A$99,0),MATCH(AJ$1,REPORT!$A$4:$BZ$4,0)),"")</f>
        <v/>
      </c>
      <c r="AK52" s="94" t="str">
        <f t="array" ref="AK52">IFERROR(INDEX(REPORT!$A$4:$BZ$99,MATCH($A52,REPORT!$A$4:$A$99,0),MATCH(AK$1,REPORT!$A$4:$BZ$4,0)),"")</f>
        <v/>
      </c>
      <c r="AL52" s="94" t="str">
        <f t="array" ref="AL52">IFERROR(INDEX(REPORT!$A$4:$BZ$99,MATCH($A52,REPORT!$A$4:$A$99,0),MATCH(AL$1,REPORT!$A$4:$BZ$4,0)),"")</f>
        <v/>
      </c>
      <c r="AM52" s="94" t="str">
        <f t="array" ref="AM52">IFERROR(INDEX(REPORT!$A$4:$BZ$99,MATCH($A52,REPORT!$A$4:$A$99,0),MATCH(AM$1,REPORT!$A$4:$BZ$4,0)),"")</f>
        <v/>
      </c>
      <c r="AN52" s="94" t="str">
        <f t="array" ref="AN52">IFERROR(INDEX(REPORT!$A$4:$BZ$99,MATCH($A52,REPORT!$A$4:$A$99,0),MATCH(AN$1,REPORT!$A$4:$BZ$4,0)),"")</f>
        <v/>
      </c>
      <c r="AO52" s="94" t="str">
        <f t="array" ref="AO52">IFERROR(INDEX(REPORT!$A$4:$BZ$99,MATCH($A52,REPORT!$A$4:$A$99,0),MATCH(AO$1,REPORT!$A$4:$BZ$4,0)),"")</f>
        <v/>
      </c>
      <c r="AP52" s="94" t="str">
        <f t="array" ref="AP52">IFERROR(INDEX(REPORT!$A$4:$BZ$99,MATCH($A52,REPORT!$A$4:$A$99,0),MATCH(AP$1,REPORT!$A$4:$BZ$4,0)),"")</f>
        <v/>
      </c>
      <c r="AQ52" s="94" t="str">
        <f t="array" ref="AQ52">IFERROR(INDEX(REPORT!$A$4:$BZ$99,MATCH($A52,REPORT!$A$4:$A$99,0),MATCH(AQ$1,REPORT!$A$4:$BZ$4,0)),"")</f>
        <v/>
      </c>
      <c r="AR52" s="94" t="str">
        <f t="array" ref="AR52">IFERROR(INDEX(REPORT!$A$4:$BZ$99,MATCH($A52,REPORT!$A$4:$A$99,0),MATCH(AR$1,REPORT!$A$4:$BZ$4,0)),"")</f>
        <v/>
      </c>
      <c r="AS52" s="94" t="str">
        <f t="array" ref="AS52">IFERROR(INDEX(REPORT!$A$4:$BZ$99,MATCH($A52,REPORT!$A$4:$A$99,0),MATCH(AS$1,REPORT!$A$4:$BZ$4,0)),"")</f>
        <v/>
      </c>
      <c r="AT52" s="94" t="str">
        <f t="array" ref="AT52">IFERROR(INDEX(REPORT!$A$4:$BZ$99,MATCH($A52,REPORT!$A$4:$A$99,0),MATCH(AT$1,REPORT!$A$4:$BZ$4,0)),"")</f>
        <v/>
      </c>
      <c r="AU52" s="94" t="str">
        <f t="array" ref="AU52">IFERROR(INDEX(REPORT!$A$4:$BZ$99,MATCH($A52,REPORT!$A$4:$A$99,0),MATCH(AU$1,REPORT!$A$4:$BZ$4,0)),"")</f>
        <v/>
      </c>
      <c r="AV52" s="94" t="str">
        <f t="array" ref="AV52">IFERROR(INDEX(REPORT!$A$4:$BZ$99,MATCH($A52,REPORT!$A$4:$A$99,0),MATCH(AV$1,REPORT!$A$4:$BZ$4,0)),"")</f>
        <v/>
      </c>
      <c r="AW52" s="94" t="str">
        <f t="array" ref="AW52">IFERROR(INDEX(REPORT!$A$4:$BZ$99,MATCH($A52,REPORT!$A$4:$A$99,0),MATCH(AW$1,REPORT!$A$4:$BZ$4,0)),"")</f>
        <v/>
      </c>
      <c r="AX52" s="94" t="str">
        <f t="array" ref="AX52">IFERROR(INDEX(REPORT!$A$4:$BZ$99,MATCH($A52,REPORT!$A$4:$A$99,0),MATCH(AX$1,REPORT!$A$4:$BZ$4,0)),"")</f>
        <v/>
      </c>
      <c r="AY52" s="94" t="str">
        <f t="array" ref="AY52">IFERROR(INDEX(REPORT!$A$4:$BZ$99,MATCH($A52,REPORT!$A$4:$A$99,0),MATCH(AY$1,REPORT!$A$4:$BZ$4,0)),"")</f>
        <v/>
      </c>
      <c r="AZ52" s="94" t="str">
        <f t="array" ref="AZ52">IFERROR(INDEX(REPORT!$A$4:$BZ$99,MATCH($A52,REPORT!$A$4:$A$99,0),MATCH(AZ$1,REPORT!$A$4:$BZ$4,0)),"")</f>
        <v/>
      </c>
      <c r="BA52" s="94" t="str">
        <f t="array" ref="BA52">IFERROR(INDEX(REPORT!$A$4:$BZ$99,MATCH($A52,REPORT!$A$4:$A$99,0),MATCH(BA$1,REPORT!$A$4:$BZ$4,0)),"")</f>
        <v/>
      </c>
      <c r="BB52" s="94" t="str">
        <f t="array" ref="BB52">IFERROR(INDEX(REPORT!$A$4:$BZ$99,MATCH($A52,REPORT!$A$4:$A$99,0),MATCH(BB$1,REPORT!$A$4:$BZ$4,0)),"")</f>
        <v/>
      </c>
      <c r="BC52" s="94" t="str">
        <f t="array" ref="BC52">IFERROR(INDEX(REPORT!$A$4:$BZ$99,MATCH($A52,REPORT!$A$4:$A$99,0),MATCH(BC$1,REPORT!$A$4:$BZ$4,0)),"")</f>
        <v/>
      </c>
      <c r="BD52" s="94" t="str">
        <f t="array" ref="BD52">IFERROR(INDEX(REPORT!$A$4:$BZ$99,MATCH($A52,REPORT!$A$4:$A$99,0),MATCH(BD$1,REPORT!$A$4:$BZ$4,0)),"")</f>
        <v/>
      </c>
      <c r="BE52" s="94" t="str">
        <f t="array" ref="BE52">IFERROR(INDEX(REPORT!$A$4:$BZ$99,MATCH($A52,REPORT!$A$4:$A$99,0),MATCH(BE$1,REPORT!$A$4:$BZ$4,0)),"")</f>
        <v/>
      </c>
      <c r="BF52" s="94" t="str">
        <f t="array" ref="BF52">IFERROR(INDEX(REPORT!$A$4:$BZ$99,MATCH($A52,REPORT!$A$4:$A$99,0),MATCH(BF$1,REPORT!$A$4:$BZ$4,0)),"")</f>
        <v/>
      </c>
      <c r="BG52" s="94" t="str">
        <f t="array" ref="BG52">IFERROR(INDEX(REPORT!$A$4:$BZ$99,MATCH($A52,REPORT!$A$4:$A$99,0),MATCH(BG$1,REPORT!$A$4:$BZ$4,0)),"")</f>
        <v/>
      </c>
      <c r="BH52" s="94" t="str">
        <f t="array" ref="BH52">IFERROR(INDEX(REPORT!$A$4:$BZ$99,MATCH($A52,REPORT!$A$4:$A$99,0),MATCH(BH$1,REPORT!$A$4:$BZ$4,0)),"")</f>
        <v/>
      </c>
    </row>
    <row r="53" spans="1:60" ht="15.75" customHeight="1" x14ac:dyDescent="0.2">
      <c r="A53" s="94" t="str">
        <f>IF(LEN(REPORT!A56)&gt;2,REPORT!A56,"")</f>
        <v/>
      </c>
      <c r="B53" s="94" t="str">
        <f t="array" ref="B53">IFERROR(INDEX(REPORT!$A$4:$BZ$99,MATCH($A53,REPORT!$A$4:$A$99,0),MATCH(B$1,REPORT!$A$4:$BZ$4,0)),"")</f>
        <v/>
      </c>
      <c r="C53" s="94" t="str">
        <f t="array" ref="C53">IFERROR(INDEX(REPORT!$A$4:$BZ$99,MATCH($A53,REPORT!$A$4:$A$99,0),MATCH(C$1,REPORT!$A$4:$BZ$4,0)),"")</f>
        <v/>
      </c>
      <c r="D53" s="94" t="str">
        <f t="array" ref="D53">IFERROR(INDEX(REPORT!$A$4:$BZ$99,MATCH($A53,REPORT!$A$4:$A$99,0),MATCH(D$1,REPORT!$A$4:$BZ$4,0)),"")</f>
        <v/>
      </c>
      <c r="E53" s="94" t="str">
        <f t="array" ref="E53">IFERROR(INDEX(REPORT!$A$4:$BZ$99,MATCH($A53,REPORT!$A$4:$A$99,0),MATCH(E$1,REPORT!$A$4:$BZ$4,0)),"")</f>
        <v/>
      </c>
      <c r="F53" s="94" t="str">
        <f t="array" ref="F53">IFERROR(INDEX(REPORT!$A$4:$BZ$99,MATCH($A53,REPORT!$A$4:$A$99,0),MATCH(F$1,REPORT!$A$4:$BZ$4,0)),"")</f>
        <v/>
      </c>
      <c r="G53" s="94" t="str">
        <f t="array" ref="G53">IFERROR(INDEX(REPORT!$A$4:$BZ$99,MATCH($A53,REPORT!$A$4:$A$99,0),MATCH(G$1,REPORT!$A$4:$BZ$4,0)),"")</f>
        <v/>
      </c>
      <c r="H53" s="94" t="str">
        <f t="array" ref="H53">IFERROR(INDEX(REPORT!$A$4:$BZ$99,MATCH($A53,REPORT!$A$4:$A$99,0),MATCH(H$1,REPORT!$A$4:$BZ$4,0)),"")</f>
        <v/>
      </c>
      <c r="I53" s="94" t="str">
        <f t="array" ref="I53">IFERROR(INDEX(REPORT!$A$4:$BZ$99,MATCH($A53,REPORT!$A$4:$A$99,0),MATCH(I$1,REPORT!$A$4:$BZ$4,0)),"")</f>
        <v/>
      </c>
      <c r="J53" s="94" t="str">
        <f t="array" ref="J53">IFERROR(INDEX(REPORT!$A$4:$BZ$99,MATCH($A53,REPORT!$A$4:$A$99,0),MATCH(J$1,REPORT!$A$4:$BZ$4,0)),"")</f>
        <v/>
      </c>
      <c r="K53" s="94" t="str">
        <f t="array" ref="K53">IFERROR(INDEX(REPORT!$A$4:$BZ$99,MATCH($A53,REPORT!$A$4:$A$99,0),MATCH(K$1,REPORT!$A$4:$BZ$4,0)),"")</f>
        <v/>
      </c>
      <c r="L53" s="94" t="str">
        <f t="array" ref="L53">IFERROR(INDEX(REPORT!$A$4:$BZ$99,MATCH($A53,REPORT!$A$4:$A$99,0),MATCH(L$1,REPORT!$A$4:$BZ$4,0)),"")</f>
        <v/>
      </c>
      <c r="M53" s="94" t="str">
        <f t="array" ref="M53">IFERROR(INDEX(REPORT!$A$4:$BZ$99,MATCH($A53,REPORT!$A$4:$A$99,0),MATCH(M$1,REPORT!$A$4:$BZ$4,0)),"")</f>
        <v/>
      </c>
      <c r="N53" s="94" t="str">
        <f t="array" ref="N53">IFERROR(INDEX(REPORT!$A$4:$BZ$99,MATCH($A53,REPORT!$A$4:$A$99,0),MATCH(N$1,REPORT!$A$4:$BZ$4,0)),"")</f>
        <v/>
      </c>
      <c r="O53" s="94" t="str">
        <f t="array" ref="O53">IFERROR(INDEX(REPORT!$A$4:$BZ$99,MATCH($A53,REPORT!$A$4:$A$99,0),MATCH(O$1,REPORT!$A$4:$BZ$4,0)),"")</f>
        <v/>
      </c>
      <c r="P53" s="94" t="str">
        <f t="array" ref="P53">IFERROR(INDEX(REPORT!$A$4:$BZ$99,MATCH($A53,REPORT!$A$4:$A$99,0),MATCH(P$1,REPORT!$A$4:$BZ$4,0)),"")</f>
        <v/>
      </c>
      <c r="Q53" s="94" t="str">
        <f t="array" ref="Q53">IFERROR(INDEX(REPORT!$A$4:$BZ$99,MATCH($A53,REPORT!$A$4:$A$99,0),MATCH(Q$1,REPORT!$A$4:$BZ$4,0)),"")</f>
        <v/>
      </c>
      <c r="R53" s="94" t="str">
        <f t="array" ref="R53">IFERROR(INDEX(REPORT!$A$4:$BZ$99,MATCH($A53,REPORT!$A$4:$A$99,0),MATCH(R$1,REPORT!$A$4:$BZ$4,0)),"")</f>
        <v/>
      </c>
      <c r="S53" s="94" t="str">
        <f t="array" ref="S53">IFERROR(INDEX(REPORT!$A$4:$BZ$99,MATCH($A53,REPORT!$A$4:$A$99,0),MATCH(S$1,REPORT!$A$4:$BZ$4,0)),"")</f>
        <v/>
      </c>
      <c r="T53" s="94" t="str">
        <f t="array" ref="T53">IFERROR(INDEX(REPORT!$A$4:$BZ$99,MATCH($A53,REPORT!$A$4:$A$99,0),MATCH(T$1,REPORT!$A$4:$BZ$4,0)),"")</f>
        <v/>
      </c>
      <c r="U53" s="94" t="str">
        <f t="array" ref="U53">IFERROR(INDEX(REPORT!$A$4:$BZ$99,MATCH($A53,REPORT!$A$4:$A$99,0),MATCH(U$1,REPORT!$A$4:$BZ$4,0)),"")</f>
        <v/>
      </c>
      <c r="V53" s="94" t="str">
        <f t="array" ref="V53">IFERROR(INDEX(REPORT!$A$4:$BZ$99,MATCH($A53,REPORT!$A$4:$A$99,0),MATCH(V$1,REPORT!$A$4:$BZ$4,0)),"")</f>
        <v/>
      </c>
      <c r="W53" s="94" t="str">
        <f t="array" ref="W53">IFERROR(INDEX(REPORT!$A$4:$BZ$99,MATCH($A53,REPORT!$A$4:$A$99,0),MATCH(W$1,REPORT!$A$4:$BZ$4,0)),"")</f>
        <v/>
      </c>
      <c r="X53" s="94" t="str">
        <f t="array" ref="X53">IFERROR(INDEX(REPORT!$A$4:$BZ$99,MATCH($A53,REPORT!$A$4:$A$99,0),MATCH(X$1,REPORT!$A$4:$BZ$4,0)),"")</f>
        <v/>
      </c>
      <c r="Y53" s="94" t="str">
        <f t="array" ref="Y53">IFERROR(INDEX(REPORT!$A$4:$BZ$99,MATCH($A53,REPORT!$A$4:$A$99,0),MATCH(Y$1,REPORT!$A$4:$BZ$4,0)),"")</f>
        <v/>
      </c>
      <c r="Z53" s="94" t="str">
        <f t="array" ref="Z53">IFERROR(INDEX(REPORT!$A$4:$BZ$99,MATCH($A53,REPORT!$A$4:$A$99,0),MATCH(Z$1,REPORT!$A$4:$BZ$4,0)),"")</f>
        <v/>
      </c>
      <c r="AA53" s="94" t="str">
        <f t="array" ref="AA53">IFERROR(INDEX(REPORT!$A$4:$BZ$99,MATCH($A53,REPORT!$A$4:$A$99,0),MATCH(AA$1,REPORT!$A$4:$BZ$4,0)),"")</f>
        <v/>
      </c>
      <c r="AB53" s="94" t="str">
        <f t="array" ref="AB53">IFERROR(INDEX(REPORT!$A$4:$BZ$99,MATCH($A53,REPORT!$A$4:$A$99,0),MATCH(AB$1,REPORT!$A$4:$BZ$4,0)),"")</f>
        <v/>
      </c>
      <c r="AC53" s="94" t="str">
        <f t="array" ref="AC53">IFERROR(INDEX(REPORT!$A$4:$BZ$99,MATCH($A53,REPORT!$A$4:$A$99,0),MATCH(AC$1,REPORT!$A$4:$BZ$4,0)),"")</f>
        <v/>
      </c>
      <c r="AD53" s="94" t="str">
        <f t="array" ref="AD53">IFERROR(INDEX(REPORT!$A$4:$BZ$99,MATCH($A53,REPORT!$A$4:$A$99,0),MATCH(AD$1,REPORT!$A$4:$BZ$4,0)),"")</f>
        <v/>
      </c>
      <c r="AE53" s="94" t="str">
        <f t="array" ref="AE53">IFERROR(INDEX(REPORT!$A$4:$BZ$99,MATCH($A53,REPORT!$A$4:$A$99,0),MATCH(AE$1,REPORT!$A$4:$BZ$4,0)),"")</f>
        <v/>
      </c>
      <c r="AF53" s="94" t="str">
        <f t="array" ref="AF53">IFERROR(INDEX(REPORT!$A$4:$BZ$99,MATCH($A53,REPORT!$A$4:$A$99,0),MATCH(AF$1,REPORT!$A$4:$BZ$4,0)),"")</f>
        <v/>
      </c>
      <c r="AG53" s="94" t="str">
        <f t="array" ref="AG53">IFERROR(INDEX(REPORT!$A$4:$BZ$99,MATCH($A53,REPORT!$A$4:$A$99,0),MATCH(AG$1,REPORT!$A$4:$BZ$4,0)),"")</f>
        <v/>
      </c>
      <c r="AH53" s="94" t="str">
        <f t="array" ref="AH53">IFERROR(INDEX(REPORT!$A$4:$BZ$99,MATCH($A53,REPORT!$A$4:$A$99,0),MATCH(AH$1,REPORT!$A$4:$BZ$4,0)),"")</f>
        <v/>
      </c>
      <c r="AI53" s="94" t="str">
        <f t="array" ref="AI53">IFERROR(INDEX(REPORT!$A$4:$BZ$99,MATCH($A53,REPORT!$A$4:$A$99,0),MATCH(AI$1,REPORT!$A$4:$BZ$4,0)),"")</f>
        <v/>
      </c>
      <c r="AJ53" s="94" t="str">
        <f t="array" ref="AJ53">IFERROR(INDEX(REPORT!$A$4:$BZ$99,MATCH($A53,REPORT!$A$4:$A$99,0),MATCH(AJ$1,REPORT!$A$4:$BZ$4,0)),"")</f>
        <v/>
      </c>
      <c r="AK53" s="94" t="str">
        <f t="array" ref="AK53">IFERROR(INDEX(REPORT!$A$4:$BZ$99,MATCH($A53,REPORT!$A$4:$A$99,0),MATCH(AK$1,REPORT!$A$4:$BZ$4,0)),"")</f>
        <v/>
      </c>
      <c r="AL53" s="94" t="str">
        <f t="array" ref="AL53">IFERROR(INDEX(REPORT!$A$4:$BZ$99,MATCH($A53,REPORT!$A$4:$A$99,0),MATCH(AL$1,REPORT!$A$4:$BZ$4,0)),"")</f>
        <v/>
      </c>
      <c r="AM53" s="94" t="str">
        <f t="array" ref="AM53">IFERROR(INDEX(REPORT!$A$4:$BZ$99,MATCH($A53,REPORT!$A$4:$A$99,0),MATCH(AM$1,REPORT!$A$4:$BZ$4,0)),"")</f>
        <v/>
      </c>
      <c r="AN53" s="94" t="str">
        <f t="array" ref="AN53">IFERROR(INDEX(REPORT!$A$4:$BZ$99,MATCH($A53,REPORT!$A$4:$A$99,0),MATCH(AN$1,REPORT!$A$4:$BZ$4,0)),"")</f>
        <v/>
      </c>
      <c r="AO53" s="94" t="str">
        <f t="array" ref="AO53">IFERROR(INDEX(REPORT!$A$4:$BZ$99,MATCH($A53,REPORT!$A$4:$A$99,0),MATCH(AO$1,REPORT!$A$4:$BZ$4,0)),"")</f>
        <v/>
      </c>
      <c r="AP53" s="94" t="str">
        <f t="array" ref="AP53">IFERROR(INDEX(REPORT!$A$4:$BZ$99,MATCH($A53,REPORT!$A$4:$A$99,0),MATCH(AP$1,REPORT!$A$4:$BZ$4,0)),"")</f>
        <v/>
      </c>
      <c r="AQ53" s="94" t="str">
        <f t="array" ref="AQ53">IFERROR(INDEX(REPORT!$A$4:$BZ$99,MATCH($A53,REPORT!$A$4:$A$99,0),MATCH(AQ$1,REPORT!$A$4:$BZ$4,0)),"")</f>
        <v/>
      </c>
      <c r="AR53" s="94" t="str">
        <f t="array" ref="AR53">IFERROR(INDEX(REPORT!$A$4:$BZ$99,MATCH($A53,REPORT!$A$4:$A$99,0),MATCH(AR$1,REPORT!$A$4:$BZ$4,0)),"")</f>
        <v/>
      </c>
      <c r="AS53" s="94" t="str">
        <f t="array" ref="AS53">IFERROR(INDEX(REPORT!$A$4:$BZ$99,MATCH($A53,REPORT!$A$4:$A$99,0),MATCH(AS$1,REPORT!$A$4:$BZ$4,0)),"")</f>
        <v/>
      </c>
      <c r="AT53" s="94" t="str">
        <f t="array" ref="AT53">IFERROR(INDEX(REPORT!$A$4:$BZ$99,MATCH($A53,REPORT!$A$4:$A$99,0),MATCH(AT$1,REPORT!$A$4:$BZ$4,0)),"")</f>
        <v/>
      </c>
      <c r="AU53" s="94" t="str">
        <f t="array" ref="AU53">IFERROR(INDEX(REPORT!$A$4:$BZ$99,MATCH($A53,REPORT!$A$4:$A$99,0),MATCH(AU$1,REPORT!$A$4:$BZ$4,0)),"")</f>
        <v/>
      </c>
      <c r="AV53" s="94" t="str">
        <f t="array" ref="AV53">IFERROR(INDEX(REPORT!$A$4:$BZ$99,MATCH($A53,REPORT!$A$4:$A$99,0),MATCH(AV$1,REPORT!$A$4:$BZ$4,0)),"")</f>
        <v/>
      </c>
      <c r="AW53" s="94" t="str">
        <f t="array" ref="AW53">IFERROR(INDEX(REPORT!$A$4:$BZ$99,MATCH($A53,REPORT!$A$4:$A$99,0),MATCH(AW$1,REPORT!$A$4:$BZ$4,0)),"")</f>
        <v/>
      </c>
      <c r="AX53" s="94" t="str">
        <f t="array" ref="AX53">IFERROR(INDEX(REPORT!$A$4:$BZ$99,MATCH($A53,REPORT!$A$4:$A$99,0),MATCH(AX$1,REPORT!$A$4:$BZ$4,0)),"")</f>
        <v/>
      </c>
      <c r="AY53" s="94" t="str">
        <f t="array" ref="AY53">IFERROR(INDEX(REPORT!$A$4:$BZ$99,MATCH($A53,REPORT!$A$4:$A$99,0),MATCH(AY$1,REPORT!$A$4:$BZ$4,0)),"")</f>
        <v/>
      </c>
      <c r="AZ53" s="94" t="str">
        <f t="array" ref="AZ53">IFERROR(INDEX(REPORT!$A$4:$BZ$99,MATCH($A53,REPORT!$A$4:$A$99,0),MATCH(AZ$1,REPORT!$A$4:$BZ$4,0)),"")</f>
        <v/>
      </c>
      <c r="BA53" s="94" t="str">
        <f t="array" ref="BA53">IFERROR(INDEX(REPORT!$A$4:$BZ$99,MATCH($A53,REPORT!$A$4:$A$99,0),MATCH(BA$1,REPORT!$A$4:$BZ$4,0)),"")</f>
        <v/>
      </c>
      <c r="BB53" s="94" t="str">
        <f t="array" ref="BB53">IFERROR(INDEX(REPORT!$A$4:$BZ$99,MATCH($A53,REPORT!$A$4:$A$99,0),MATCH(BB$1,REPORT!$A$4:$BZ$4,0)),"")</f>
        <v/>
      </c>
      <c r="BC53" s="94" t="str">
        <f t="array" ref="BC53">IFERROR(INDEX(REPORT!$A$4:$BZ$99,MATCH($A53,REPORT!$A$4:$A$99,0),MATCH(BC$1,REPORT!$A$4:$BZ$4,0)),"")</f>
        <v/>
      </c>
      <c r="BD53" s="94" t="str">
        <f t="array" ref="BD53">IFERROR(INDEX(REPORT!$A$4:$BZ$99,MATCH($A53,REPORT!$A$4:$A$99,0),MATCH(BD$1,REPORT!$A$4:$BZ$4,0)),"")</f>
        <v/>
      </c>
      <c r="BE53" s="94" t="str">
        <f t="array" ref="BE53">IFERROR(INDEX(REPORT!$A$4:$BZ$99,MATCH($A53,REPORT!$A$4:$A$99,0),MATCH(BE$1,REPORT!$A$4:$BZ$4,0)),"")</f>
        <v/>
      </c>
      <c r="BF53" s="94" t="str">
        <f t="array" ref="BF53">IFERROR(INDEX(REPORT!$A$4:$BZ$99,MATCH($A53,REPORT!$A$4:$A$99,0),MATCH(BF$1,REPORT!$A$4:$BZ$4,0)),"")</f>
        <v/>
      </c>
      <c r="BG53" s="94" t="str">
        <f t="array" ref="BG53">IFERROR(INDEX(REPORT!$A$4:$BZ$99,MATCH($A53,REPORT!$A$4:$A$99,0),MATCH(BG$1,REPORT!$A$4:$BZ$4,0)),"")</f>
        <v/>
      </c>
      <c r="BH53" s="94" t="str">
        <f t="array" ref="BH53">IFERROR(INDEX(REPORT!$A$4:$BZ$99,MATCH($A53,REPORT!$A$4:$A$99,0),MATCH(BH$1,REPORT!$A$4:$BZ$4,0)),"")</f>
        <v/>
      </c>
    </row>
    <row r="54" spans="1:60" ht="15.75" customHeight="1" x14ac:dyDescent="0.2">
      <c r="A54" s="94" t="str">
        <f>IF(LEN(REPORT!A57)&gt;2,REPORT!A57,"")</f>
        <v/>
      </c>
      <c r="B54" s="94" t="str">
        <f t="array" ref="B54">IFERROR(INDEX(REPORT!$A$4:$BZ$99,MATCH($A54,REPORT!$A$4:$A$99,0),MATCH(B$1,REPORT!$A$4:$BZ$4,0)),"")</f>
        <v/>
      </c>
      <c r="C54" s="94" t="str">
        <f t="array" ref="C54">IFERROR(INDEX(REPORT!$A$4:$BZ$99,MATCH($A54,REPORT!$A$4:$A$99,0),MATCH(C$1,REPORT!$A$4:$BZ$4,0)),"")</f>
        <v/>
      </c>
      <c r="D54" s="94" t="str">
        <f t="array" ref="D54">IFERROR(INDEX(REPORT!$A$4:$BZ$99,MATCH($A54,REPORT!$A$4:$A$99,0),MATCH(D$1,REPORT!$A$4:$BZ$4,0)),"")</f>
        <v/>
      </c>
      <c r="E54" s="94" t="str">
        <f t="array" ref="E54">IFERROR(INDEX(REPORT!$A$4:$BZ$99,MATCH($A54,REPORT!$A$4:$A$99,0),MATCH(E$1,REPORT!$A$4:$BZ$4,0)),"")</f>
        <v/>
      </c>
      <c r="F54" s="94" t="str">
        <f t="array" ref="F54">IFERROR(INDEX(REPORT!$A$4:$BZ$99,MATCH($A54,REPORT!$A$4:$A$99,0),MATCH(F$1,REPORT!$A$4:$BZ$4,0)),"")</f>
        <v/>
      </c>
      <c r="G54" s="94" t="str">
        <f t="array" ref="G54">IFERROR(INDEX(REPORT!$A$4:$BZ$99,MATCH($A54,REPORT!$A$4:$A$99,0),MATCH(G$1,REPORT!$A$4:$BZ$4,0)),"")</f>
        <v/>
      </c>
      <c r="H54" s="94" t="str">
        <f t="array" ref="H54">IFERROR(INDEX(REPORT!$A$4:$BZ$99,MATCH($A54,REPORT!$A$4:$A$99,0),MATCH(H$1,REPORT!$A$4:$BZ$4,0)),"")</f>
        <v/>
      </c>
      <c r="I54" s="94" t="str">
        <f t="array" ref="I54">IFERROR(INDEX(REPORT!$A$4:$BZ$99,MATCH($A54,REPORT!$A$4:$A$99,0),MATCH(I$1,REPORT!$A$4:$BZ$4,0)),"")</f>
        <v/>
      </c>
      <c r="J54" s="94" t="str">
        <f t="array" ref="J54">IFERROR(INDEX(REPORT!$A$4:$BZ$99,MATCH($A54,REPORT!$A$4:$A$99,0),MATCH(J$1,REPORT!$A$4:$BZ$4,0)),"")</f>
        <v/>
      </c>
      <c r="K54" s="94" t="str">
        <f t="array" ref="K54">IFERROR(INDEX(REPORT!$A$4:$BZ$99,MATCH($A54,REPORT!$A$4:$A$99,0),MATCH(K$1,REPORT!$A$4:$BZ$4,0)),"")</f>
        <v/>
      </c>
      <c r="L54" s="94" t="str">
        <f t="array" ref="L54">IFERROR(INDEX(REPORT!$A$4:$BZ$99,MATCH($A54,REPORT!$A$4:$A$99,0),MATCH(L$1,REPORT!$A$4:$BZ$4,0)),"")</f>
        <v/>
      </c>
      <c r="M54" s="94" t="str">
        <f t="array" ref="M54">IFERROR(INDEX(REPORT!$A$4:$BZ$99,MATCH($A54,REPORT!$A$4:$A$99,0),MATCH(M$1,REPORT!$A$4:$BZ$4,0)),"")</f>
        <v/>
      </c>
      <c r="N54" s="94" t="str">
        <f t="array" ref="N54">IFERROR(INDEX(REPORT!$A$4:$BZ$99,MATCH($A54,REPORT!$A$4:$A$99,0),MATCH(N$1,REPORT!$A$4:$BZ$4,0)),"")</f>
        <v/>
      </c>
      <c r="O54" s="94" t="str">
        <f t="array" ref="O54">IFERROR(INDEX(REPORT!$A$4:$BZ$99,MATCH($A54,REPORT!$A$4:$A$99,0),MATCH(O$1,REPORT!$A$4:$BZ$4,0)),"")</f>
        <v/>
      </c>
      <c r="P54" s="94" t="str">
        <f t="array" ref="P54">IFERROR(INDEX(REPORT!$A$4:$BZ$99,MATCH($A54,REPORT!$A$4:$A$99,0),MATCH(P$1,REPORT!$A$4:$BZ$4,0)),"")</f>
        <v/>
      </c>
      <c r="Q54" s="94" t="str">
        <f t="array" ref="Q54">IFERROR(INDEX(REPORT!$A$4:$BZ$99,MATCH($A54,REPORT!$A$4:$A$99,0),MATCH(Q$1,REPORT!$A$4:$BZ$4,0)),"")</f>
        <v/>
      </c>
      <c r="R54" s="94" t="str">
        <f t="array" ref="R54">IFERROR(INDEX(REPORT!$A$4:$BZ$99,MATCH($A54,REPORT!$A$4:$A$99,0),MATCH(R$1,REPORT!$A$4:$BZ$4,0)),"")</f>
        <v/>
      </c>
      <c r="S54" s="94" t="str">
        <f t="array" ref="S54">IFERROR(INDEX(REPORT!$A$4:$BZ$99,MATCH($A54,REPORT!$A$4:$A$99,0),MATCH(S$1,REPORT!$A$4:$BZ$4,0)),"")</f>
        <v/>
      </c>
      <c r="T54" s="94" t="str">
        <f t="array" ref="T54">IFERROR(INDEX(REPORT!$A$4:$BZ$99,MATCH($A54,REPORT!$A$4:$A$99,0),MATCH(T$1,REPORT!$A$4:$BZ$4,0)),"")</f>
        <v/>
      </c>
      <c r="U54" s="94" t="str">
        <f t="array" ref="U54">IFERROR(INDEX(REPORT!$A$4:$BZ$99,MATCH($A54,REPORT!$A$4:$A$99,0),MATCH(U$1,REPORT!$A$4:$BZ$4,0)),"")</f>
        <v/>
      </c>
      <c r="V54" s="94" t="str">
        <f t="array" ref="V54">IFERROR(INDEX(REPORT!$A$4:$BZ$99,MATCH($A54,REPORT!$A$4:$A$99,0),MATCH(V$1,REPORT!$A$4:$BZ$4,0)),"")</f>
        <v/>
      </c>
      <c r="W54" s="94" t="str">
        <f t="array" ref="W54">IFERROR(INDEX(REPORT!$A$4:$BZ$99,MATCH($A54,REPORT!$A$4:$A$99,0),MATCH(W$1,REPORT!$A$4:$BZ$4,0)),"")</f>
        <v/>
      </c>
      <c r="X54" s="94" t="str">
        <f t="array" ref="X54">IFERROR(INDEX(REPORT!$A$4:$BZ$99,MATCH($A54,REPORT!$A$4:$A$99,0),MATCH(X$1,REPORT!$A$4:$BZ$4,0)),"")</f>
        <v/>
      </c>
      <c r="Y54" s="94" t="str">
        <f t="array" ref="Y54">IFERROR(INDEX(REPORT!$A$4:$BZ$99,MATCH($A54,REPORT!$A$4:$A$99,0),MATCH(Y$1,REPORT!$A$4:$BZ$4,0)),"")</f>
        <v/>
      </c>
      <c r="Z54" s="94" t="str">
        <f t="array" ref="Z54">IFERROR(INDEX(REPORT!$A$4:$BZ$99,MATCH($A54,REPORT!$A$4:$A$99,0),MATCH(Z$1,REPORT!$A$4:$BZ$4,0)),"")</f>
        <v/>
      </c>
      <c r="AA54" s="94" t="str">
        <f t="array" ref="AA54">IFERROR(INDEX(REPORT!$A$4:$BZ$99,MATCH($A54,REPORT!$A$4:$A$99,0),MATCH(AA$1,REPORT!$A$4:$BZ$4,0)),"")</f>
        <v/>
      </c>
      <c r="AB54" s="94" t="str">
        <f t="array" ref="AB54">IFERROR(INDEX(REPORT!$A$4:$BZ$99,MATCH($A54,REPORT!$A$4:$A$99,0),MATCH(AB$1,REPORT!$A$4:$BZ$4,0)),"")</f>
        <v/>
      </c>
      <c r="AC54" s="94" t="str">
        <f t="array" ref="AC54">IFERROR(INDEX(REPORT!$A$4:$BZ$99,MATCH($A54,REPORT!$A$4:$A$99,0),MATCH(AC$1,REPORT!$A$4:$BZ$4,0)),"")</f>
        <v/>
      </c>
      <c r="AD54" s="94" t="str">
        <f t="array" ref="AD54">IFERROR(INDEX(REPORT!$A$4:$BZ$99,MATCH($A54,REPORT!$A$4:$A$99,0),MATCH(AD$1,REPORT!$A$4:$BZ$4,0)),"")</f>
        <v/>
      </c>
      <c r="AE54" s="94" t="str">
        <f t="array" ref="AE54">IFERROR(INDEX(REPORT!$A$4:$BZ$99,MATCH($A54,REPORT!$A$4:$A$99,0),MATCH(AE$1,REPORT!$A$4:$BZ$4,0)),"")</f>
        <v/>
      </c>
      <c r="AF54" s="94" t="str">
        <f t="array" ref="AF54">IFERROR(INDEX(REPORT!$A$4:$BZ$99,MATCH($A54,REPORT!$A$4:$A$99,0),MATCH(AF$1,REPORT!$A$4:$BZ$4,0)),"")</f>
        <v/>
      </c>
      <c r="AG54" s="94" t="str">
        <f t="array" ref="AG54">IFERROR(INDEX(REPORT!$A$4:$BZ$99,MATCH($A54,REPORT!$A$4:$A$99,0),MATCH(AG$1,REPORT!$A$4:$BZ$4,0)),"")</f>
        <v/>
      </c>
      <c r="AH54" s="94" t="str">
        <f t="array" ref="AH54">IFERROR(INDEX(REPORT!$A$4:$BZ$99,MATCH($A54,REPORT!$A$4:$A$99,0),MATCH(AH$1,REPORT!$A$4:$BZ$4,0)),"")</f>
        <v/>
      </c>
      <c r="AI54" s="94" t="str">
        <f t="array" ref="AI54">IFERROR(INDEX(REPORT!$A$4:$BZ$99,MATCH($A54,REPORT!$A$4:$A$99,0),MATCH(AI$1,REPORT!$A$4:$BZ$4,0)),"")</f>
        <v/>
      </c>
      <c r="AJ54" s="94" t="str">
        <f t="array" ref="AJ54">IFERROR(INDEX(REPORT!$A$4:$BZ$99,MATCH($A54,REPORT!$A$4:$A$99,0),MATCH(AJ$1,REPORT!$A$4:$BZ$4,0)),"")</f>
        <v/>
      </c>
      <c r="AK54" s="94" t="str">
        <f t="array" ref="AK54">IFERROR(INDEX(REPORT!$A$4:$BZ$99,MATCH($A54,REPORT!$A$4:$A$99,0),MATCH(AK$1,REPORT!$A$4:$BZ$4,0)),"")</f>
        <v/>
      </c>
      <c r="AL54" s="94" t="str">
        <f t="array" ref="AL54">IFERROR(INDEX(REPORT!$A$4:$BZ$99,MATCH($A54,REPORT!$A$4:$A$99,0),MATCH(AL$1,REPORT!$A$4:$BZ$4,0)),"")</f>
        <v/>
      </c>
      <c r="AM54" s="94" t="str">
        <f t="array" ref="AM54">IFERROR(INDEX(REPORT!$A$4:$BZ$99,MATCH($A54,REPORT!$A$4:$A$99,0),MATCH(AM$1,REPORT!$A$4:$BZ$4,0)),"")</f>
        <v/>
      </c>
      <c r="AN54" s="94" t="str">
        <f t="array" ref="AN54">IFERROR(INDEX(REPORT!$A$4:$BZ$99,MATCH($A54,REPORT!$A$4:$A$99,0),MATCH(AN$1,REPORT!$A$4:$BZ$4,0)),"")</f>
        <v/>
      </c>
      <c r="AO54" s="94" t="str">
        <f t="array" ref="AO54">IFERROR(INDEX(REPORT!$A$4:$BZ$99,MATCH($A54,REPORT!$A$4:$A$99,0),MATCH(AO$1,REPORT!$A$4:$BZ$4,0)),"")</f>
        <v/>
      </c>
      <c r="AP54" s="94" t="str">
        <f t="array" ref="AP54">IFERROR(INDEX(REPORT!$A$4:$BZ$99,MATCH($A54,REPORT!$A$4:$A$99,0),MATCH(AP$1,REPORT!$A$4:$BZ$4,0)),"")</f>
        <v/>
      </c>
      <c r="AQ54" s="94" t="str">
        <f t="array" ref="AQ54">IFERROR(INDEX(REPORT!$A$4:$BZ$99,MATCH($A54,REPORT!$A$4:$A$99,0),MATCH(AQ$1,REPORT!$A$4:$BZ$4,0)),"")</f>
        <v/>
      </c>
      <c r="AR54" s="94" t="str">
        <f t="array" ref="AR54">IFERROR(INDEX(REPORT!$A$4:$BZ$99,MATCH($A54,REPORT!$A$4:$A$99,0),MATCH(AR$1,REPORT!$A$4:$BZ$4,0)),"")</f>
        <v/>
      </c>
      <c r="AS54" s="94" t="str">
        <f t="array" ref="AS54">IFERROR(INDEX(REPORT!$A$4:$BZ$99,MATCH($A54,REPORT!$A$4:$A$99,0),MATCH(AS$1,REPORT!$A$4:$BZ$4,0)),"")</f>
        <v/>
      </c>
      <c r="AT54" s="94" t="str">
        <f t="array" ref="AT54">IFERROR(INDEX(REPORT!$A$4:$BZ$99,MATCH($A54,REPORT!$A$4:$A$99,0),MATCH(AT$1,REPORT!$A$4:$BZ$4,0)),"")</f>
        <v/>
      </c>
      <c r="AU54" s="94" t="str">
        <f t="array" ref="AU54">IFERROR(INDEX(REPORT!$A$4:$BZ$99,MATCH($A54,REPORT!$A$4:$A$99,0),MATCH(AU$1,REPORT!$A$4:$BZ$4,0)),"")</f>
        <v/>
      </c>
      <c r="AV54" s="94" t="str">
        <f t="array" ref="AV54">IFERROR(INDEX(REPORT!$A$4:$BZ$99,MATCH($A54,REPORT!$A$4:$A$99,0),MATCH(AV$1,REPORT!$A$4:$BZ$4,0)),"")</f>
        <v/>
      </c>
      <c r="AW54" s="94" t="str">
        <f t="array" ref="AW54">IFERROR(INDEX(REPORT!$A$4:$BZ$99,MATCH($A54,REPORT!$A$4:$A$99,0),MATCH(AW$1,REPORT!$A$4:$BZ$4,0)),"")</f>
        <v/>
      </c>
      <c r="AX54" s="94" t="str">
        <f t="array" ref="AX54">IFERROR(INDEX(REPORT!$A$4:$BZ$99,MATCH($A54,REPORT!$A$4:$A$99,0),MATCH(AX$1,REPORT!$A$4:$BZ$4,0)),"")</f>
        <v/>
      </c>
      <c r="AY54" s="94" t="str">
        <f t="array" ref="AY54">IFERROR(INDEX(REPORT!$A$4:$BZ$99,MATCH($A54,REPORT!$A$4:$A$99,0),MATCH(AY$1,REPORT!$A$4:$BZ$4,0)),"")</f>
        <v/>
      </c>
      <c r="AZ54" s="94" t="str">
        <f t="array" ref="AZ54">IFERROR(INDEX(REPORT!$A$4:$BZ$99,MATCH($A54,REPORT!$A$4:$A$99,0),MATCH(AZ$1,REPORT!$A$4:$BZ$4,0)),"")</f>
        <v/>
      </c>
      <c r="BA54" s="94" t="str">
        <f t="array" ref="BA54">IFERROR(INDEX(REPORT!$A$4:$BZ$99,MATCH($A54,REPORT!$A$4:$A$99,0),MATCH(BA$1,REPORT!$A$4:$BZ$4,0)),"")</f>
        <v/>
      </c>
      <c r="BB54" s="94" t="str">
        <f t="array" ref="BB54">IFERROR(INDEX(REPORT!$A$4:$BZ$99,MATCH($A54,REPORT!$A$4:$A$99,0),MATCH(BB$1,REPORT!$A$4:$BZ$4,0)),"")</f>
        <v/>
      </c>
      <c r="BC54" s="94" t="str">
        <f t="array" ref="BC54">IFERROR(INDEX(REPORT!$A$4:$BZ$99,MATCH($A54,REPORT!$A$4:$A$99,0),MATCH(BC$1,REPORT!$A$4:$BZ$4,0)),"")</f>
        <v/>
      </c>
      <c r="BD54" s="94" t="str">
        <f t="array" ref="BD54">IFERROR(INDEX(REPORT!$A$4:$BZ$99,MATCH($A54,REPORT!$A$4:$A$99,0),MATCH(BD$1,REPORT!$A$4:$BZ$4,0)),"")</f>
        <v/>
      </c>
      <c r="BE54" s="94" t="str">
        <f t="array" ref="BE54">IFERROR(INDEX(REPORT!$A$4:$BZ$99,MATCH($A54,REPORT!$A$4:$A$99,0),MATCH(BE$1,REPORT!$A$4:$BZ$4,0)),"")</f>
        <v/>
      </c>
      <c r="BF54" s="94" t="str">
        <f t="array" ref="BF54">IFERROR(INDEX(REPORT!$A$4:$BZ$99,MATCH($A54,REPORT!$A$4:$A$99,0),MATCH(BF$1,REPORT!$A$4:$BZ$4,0)),"")</f>
        <v/>
      </c>
      <c r="BG54" s="94" t="str">
        <f t="array" ref="BG54">IFERROR(INDEX(REPORT!$A$4:$BZ$99,MATCH($A54,REPORT!$A$4:$A$99,0),MATCH(BG$1,REPORT!$A$4:$BZ$4,0)),"")</f>
        <v/>
      </c>
      <c r="BH54" s="94" t="str">
        <f t="array" ref="BH54">IFERROR(INDEX(REPORT!$A$4:$BZ$99,MATCH($A54,REPORT!$A$4:$A$99,0),MATCH(BH$1,REPORT!$A$4:$BZ$4,0)),"")</f>
        <v/>
      </c>
    </row>
    <row r="55" spans="1:60" ht="15.75" customHeight="1" x14ac:dyDescent="0.2">
      <c r="A55" s="94" t="str">
        <f>IF(LEN(REPORT!A58)&gt;2,REPORT!A58,"")</f>
        <v/>
      </c>
      <c r="B55" s="94" t="str">
        <f t="array" ref="B55">IFERROR(INDEX(REPORT!$A$4:$BZ$99,MATCH($A55,REPORT!$A$4:$A$99,0),MATCH(B$1,REPORT!$A$4:$BZ$4,0)),"")</f>
        <v/>
      </c>
      <c r="C55" s="94" t="str">
        <f t="array" ref="C55">IFERROR(INDEX(REPORT!$A$4:$BZ$99,MATCH($A55,REPORT!$A$4:$A$99,0),MATCH(C$1,REPORT!$A$4:$BZ$4,0)),"")</f>
        <v/>
      </c>
      <c r="D55" s="94" t="str">
        <f t="array" ref="D55">IFERROR(INDEX(REPORT!$A$4:$BZ$99,MATCH($A55,REPORT!$A$4:$A$99,0),MATCH(D$1,REPORT!$A$4:$BZ$4,0)),"")</f>
        <v/>
      </c>
      <c r="E55" s="94" t="str">
        <f t="array" ref="E55">IFERROR(INDEX(REPORT!$A$4:$BZ$99,MATCH($A55,REPORT!$A$4:$A$99,0),MATCH(E$1,REPORT!$A$4:$BZ$4,0)),"")</f>
        <v/>
      </c>
      <c r="F55" s="94" t="str">
        <f t="array" ref="F55">IFERROR(INDEX(REPORT!$A$4:$BZ$99,MATCH($A55,REPORT!$A$4:$A$99,0),MATCH(F$1,REPORT!$A$4:$BZ$4,0)),"")</f>
        <v/>
      </c>
      <c r="G55" s="94" t="str">
        <f t="array" ref="G55">IFERROR(INDEX(REPORT!$A$4:$BZ$99,MATCH($A55,REPORT!$A$4:$A$99,0),MATCH(G$1,REPORT!$A$4:$BZ$4,0)),"")</f>
        <v/>
      </c>
      <c r="H55" s="94" t="str">
        <f t="array" ref="H55">IFERROR(INDEX(REPORT!$A$4:$BZ$99,MATCH($A55,REPORT!$A$4:$A$99,0),MATCH(H$1,REPORT!$A$4:$BZ$4,0)),"")</f>
        <v/>
      </c>
      <c r="I55" s="94" t="str">
        <f t="array" ref="I55">IFERROR(INDEX(REPORT!$A$4:$BZ$99,MATCH($A55,REPORT!$A$4:$A$99,0),MATCH(I$1,REPORT!$A$4:$BZ$4,0)),"")</f>
        <v/>
      </c>
      <c r="J55" s="94" t="str">
        <f t="array" ref="J55">IFERROR(INDEX(REPORT!$A$4:$BZ$99,MATCH($A55,REPORT!$A$4:$A$99,0),MATCH(J$1,REPORT!$A$4:$BZ$4,0)),"")</f>
        <v/>
      </c>
      <c r="K55" s="94" t="str">
        <f t="array" ref="K55">IFERROR(INDEX(REPORT!$A$4:$BZ$99,MATCH($A55,REPORT!$A$4:$A$99,0),MATCH(K$1,REPORT!$A$4:$BZ$4,0)),"")</f>
        <v/>
      </c>
      <c r="L55" s="94" t="str">
        <f t="array" ref="L55">IFERROR(INDEX(REPORT!$A$4:$BZ$99,MATCH($A55,REPORT!$A$4:$A$99,0),MATCH(L$1,REPORT!$A$4:$BZ$4,0)),"")</f>
        <v/>
      </c>
      <c r="M55" s="94" t="str">
        <f t="array" ref="M55">IFERROR(INDEX(REPORT!$A$4:$BZ$99,MATCH($A55,REPORT!$A$4:$A$99,0),MATCH(M$1,REPORT!$A$4:$BZ$4,0)),"")</f>
        <v/>
      </c>
      <c r="N55" s="94" t="str">
        <f t="array" ref="N55">IFERROR(INDEX(REPORT!$A$4:$BZ$99,MATCH($A55,REPORT!$A$4:$A$99,0),MATCH(N$1,REPORT!$A$4:$BZ$4,0)),"")</f>
        <v/>
      </c>
      <c r="O55" s="94" t="str">
        <f t="array" ref="O55">IFERROR(INDEX(REPORT!$A$4:$BZ$99,MATCH($A55,REPORT!$A$4:$A$99,0),MATCH(O$1,REPORT!$A$4:$BZ$4,0)),"")</f>
        <v/>
      </c>
      <c r="P55" s="94" t="str">
        <f t="array" ref="P55">IFERROR(INDEX(REPORT!$A$4:$BZ$99,MATCH($A55,REPORT!$A$4:$A$99,0),MATCH(P$1,REPORT!$A$4:$BZ$4,0)),"")</f>
        <v/>
      </c>
      <c r="Q55" s="94" t="str">
        <f t="array" ref="Q55">IFERROR(INDEX(REPORT!$A$4:$BZ$99,MATCH($A55,REPORT!$A$4:$A$99,0),MATCH(Q$1,REPORT!$A$4:$BZ$4,0)),"")</f>
        <v/>
      </c>
      <c r="R55" s="94" t="str">
        <f t="array" ref="R55">IFERROR(INDEX(REPORT!$A$4:$BZ$99,MATCH($A55,REPORT!$A$4:$A$99,0),MATCH(R$1,REPORT!$A$4:$BZ$4,0)),"")</f>
        <v/>
      </c>
      <c r="S55" s="94" t="str">
        <f t="array" ref="S55">IFERROR(INDEX(REPORT!$A$4:$BZ$99,MATCH($A55,REPORT!$A$4:$A$99,0),MATCH(S$1,REPORT!$A$4:$BZ$4,0)),"")</f>
        <v/>
      </c>
      <c r="T55" s="94" t="str">
        <f t="array" ref="T55">IFERROR(INDEX(REPORT!$A$4:$BZ$99,MATCH($A55,REPORT!$A$4:$A$99,0),MATCH(T$1,REPORT!$A$4:$BZ$4,0)),"")</f>
        <v/>
      </c>
      <c r="U55" s="94" t="str">
        <f t="array" ref="U55">IFERROR(INDEX(REPORT!$A$4:$BZ$99,MATCH($A55,REPORT!$A$4:$A$99,0),MATCH(U$1,REPORT!$A$4:$BZ$4,0)),"")</f>
        <v/>
      </c>
      <c r="V55" s="94" t="str">
        <f t="array" ref="V55">IFERROR(INDEX(REPORT!$A$4:$BZ$99,MATCH($A55,REPORT!$A$4:$A$99,0),MATCH(V$1,REPORT!$A$4:$BZ$4,0)),"")</f>
        <v/>
      </c>
      <c r="W55" s="94" t="str">
        <f t="array" ref="W55">IFERROR(INDEX(REPORT!$A$4:$BZ$99,MATCH($A55,REPORT!$A$4:$A$99,0),MATCH(W$1,REPORT!$A$4:$BZ$4,0)),"")</f>
        <v/>
      </c>
      <c r="X55" s="94" t="str">
        <f t="array" ref="X55">IFERROR(INDEX(REPORT!$A$4:$BZ$99,MATCH($A55,REPORT!$A$4:$A$99,0),MATCH(X$1,REPORT!$A$4:$BZ$4,0)),"")</f>
        <v/>
      </c>
      <c r="Y55" s="94" t="str">
        <f t="array" ref="Y55">IFERROR(INDEX(REPORT!$A$4:$BZ$99,MATCH($A55,REPORT!$A$4:$A$99,0),MATCH(Y$1,REPORT!$A$4:$BZ$4,0)),"")</f>
        <v/>
      </c>
      <c r="Z55" s="94" t="str">
        <f t="array" ref="Z55">IFERROR(INDEX(REPORT!$A$4:$BZ$99,MATCH($A55,REPORT!$A$4:$A$99,0),MATCH(Z$1,REPORT!$A$4:$BZ$4,0)),"")</f>
        <v/>
      </c>
      <c r="AA55" s="94" t="str">
        <f t="array" ref="AA55">IFERROR(INDEX(REPORT!$A$4:$BZ$99,MATCH($A55,REPORT!$A$4:$A$99,0),MATCH(AA$1,REPORT!$A$4:$BZ$4,0)),"")</f>
        <v/>
      </c>
      <c r="AB55" s="94" t="str">
        <f t="array" ref="AB55">IFERROR(INDEX(REPORT!$A$4:$BZ$99,MATCH($A55,REPORT!$A$4:$A$99,0),MATCH(AB$1,REPORT!$A$4:$BZ$4,0)),"")</f>
        <v/>
      </c>
      <c r="AC55" s="94" t="str">
        <f t="array" ref="AC55">IFERROR(INDEX(REPORT!$A$4:$BZ$99,MATCH($A55,REPORT!$A$4:$A$99,0),MATCH(AC$1,REPORT!$A$4:$BZ$4,0)),"")</f>
        <v/>
      </c>
      <c r="AD55" s="94" t="str">
        <f t="array" ref="AD55">IFERROR(INDEX(REPORT!$A$4:$BZ$99,MATCH($A55,REPORT!$A$4:$A$99,0),MATCH(AD$1,REPORT!$A$4:$BZ$4,0)),"")</f>
        <v/>
      </c>
      <c r="AE55" s="94" t="str">
        <f t="array" ref="AE55">IFERROR(INDEX(REPORT!$A$4:$BZ$99,MATCH($A55,REPORT!$A$4:$A$99,0),MATCH(AE$1,REPORT!$A$4:$BZ$4,0)),"")</f>
        <v/>
      </c>
      <c r="AF55" s="94" t="str">
        <f t="array" ref="AF55">IFERROR(INDEX(REPORT!$A$4:$BZ$99,MATCH($A55,REPORT!$A$4:$A$99,0),MATCH(AF$1,REPORT!$A$4:$BZ$4,0)),"")</f>
        <v/>
      </c>
      <c r="AG55" s="94" t="str">
        <f t="array" ref="AG55">IFERROR(INDEX(REPORT!$A$4:$BZ$99,MATCH($A55,REPORT!$A$4:$A$99,0),MATCH(AG$1,REPORT!$A$4:$BZ$4,0)),"")</f>
        <v/>
      </c>
      <c r="AH55" s="94" t="str">
        <f t="array" ref="AH55">IFERROR(INDEX(REPORT!$A$4:$BZ$99,MATCH($A55,REPORT!$A$4:$A$99,0),MATCH(AH$1,REPORT!$A$4:$BZ$4,0)),"")</f>
        <v/>
      </c>
      <c r="AI55" s="94" t="str">
        <f t="array" ref="AI55">IFERROR(INDEX(REPORT!$A$4:$BZ$99,MATCH($A55,REPORT!$A$4:$A$99,0),MATCH(AI$1,REPORT!$A$4:$BZ$4,0)),"")</f>
        <v/>
      </c>
      <c r="AJ55" s="94" t="str">
        <f t="array" ref="AJ55">IFERROR(INDEX(REPORT!$A$4:$BZ$99,MATCH($A55,REPORT!$A$4:$A$99,0),MATCH(AJ$1,REPORT!$A$4:$BZ$4,0)),"")</f>
        <v/>
      </c>
      <c r="AK55" s="94" t="str">
        <f t="array" ref="AK55">IFERROR(INDEX(REPORT!$A$4:$BZ$99,MATCH($A55,REPORT!$A$4:$A$99,0),MATCH(AK$1,REPORT!$A$4:$BZ$4,0)),"")</f>
        <v/>
      </c>
      <c r="AL55" s="94" t="str">
        <f t="array" ref="AL55">IFERROR(INDEX(REPORT!$A$4:$BZ$99,MATCH($A55,REPORT!$A$4:$A$99,0),MATCH(AL$1,REPORT!$A$4:$BZ$4,0)),"")</f>
        <v/>
      </c>
      <c r="AM55" s="94" t="str">
        <f t="array" ref="AM55">IFERROR(INDEX(REPORT!$A$4:$BZ$99,MATCH($A55,REPORT!$A$4:$A$99,0),MATCH(AM$1,REPORT!$A$4:$BZ$4,0)),"")</f>
        <v/>
      </c>
      <c r="AN55" s="94" t="str">
        <f t="array" ref="AN55">IFERROR(INDEX(REPORT!$A$4:$BZ$99,MATCH($A55,REPORT!$A$4:$A$99,0),MATCH(AN$1,REPORT!$A$4:$BZ$4,0)),"")</f>
        <v/>
      </c>
      <c r="AO55" s="94" t="str">
        <f t="array" ref="AO55">IFERROR(INDEX(REPORT!$A$4:$BZ$99,MATCH($A55,REPORT!$A$4:$A$99,0),MATCH(AO$1,REPORT!$A$4:$BZ$4,0)),"")</f>
        <v/>
      </c>
      <c r="AP55" s="94" t="str">
        <f t="array" ref="AP55">IFERROR(INDEX(REPORT!$A$4:$BZ$99,MATCH($A55,REPORT!$A$4:$A$99,0),MATCH(AP$1,REPORT!$A$4:$BZ$4,0)),"")</f>
        <v/>
      </c>
      <c r="AQ55" s="94" t="str">
        <f t="array" ref="AQ55">IFERROR(INDEX(REPORT!$A$4:$BZ$99,MATCH($A55,REPORT!$A$4:$A$99,0),MATCH(AQ$1,REPORT!$A$4:$BZ$4,0)),"")</f>
        <v/>
      </c>
      <c r="AR55" s="94" t="str">
        <f t="array" ref="AR55">IFERROR(INDEX(REPORT!$A$4:$BZ$99,MATCH($A55,REPORT!$A$4:$A$99,0),MATCH(AR$1,REPORT!$A$4:$BZ$4,0)),"")</f>
        <v/>
      </c>
      <c r="AS55" s="94" t="str">
        <f t="array" ref="AS55">IFERROR(INDEX(REPORT!$A$4:$BZ$99,MATCH($A55,REPORT!$A$4:$A$99,0),MATCH(AS$1,REPORT!$A$4:$BZ$4,0)),"")</f>
        <v/>
      </c>
      <c r="AT55" s="94" t="str">
        <f t="array" ref="AT55">IFERROR(INDEX(REPORT!$A$4:$BZ$99,MATCH($A55,REPORT!$A$4:$A$99,0),MATCH(AT$1,REPORT!$A$4:$BZ$4,0)),"")</f>
        <v/>
      </c>
      <c r="AU55" s="94" t="str">
        <f t="array" ref="AU55">IFERROR(INDEX(REPORT!$A$4:$BZ$99,MATCH($A55,REPORT!$A$4:$A$99,0),MATCH(AU$1,REPORT!$A$4:$BZ$4,0)),"")</f>
        <v/>
      </c>
      <c r="AV55" s="94" t="str">
        <f t="array" ref="AV55">IFERROR(INDEX(REPORT!$A$4:$BZ$99,MATCH($A55,REPORT!$A$4:$A$99,0),MATCH(AV$1,REPORT!$A$4:$BZ$4,0)),"")</f>
        <v/>
      </c>
      <c r="AW55" s="94" t="str">
        <f t="array" ref="AW55">IFERROR(INDEX(REPORT!$A$4:$BZ$99,MATCH($A55,REPORT!$A$4:$A$99,0),MATCH(AW$1,REPORT!$A$4:$BZ$4,0)),"")</f>
        <v/>
      </c>
      <c r="AX55" s="94" t="str">
        <f t="array" ref="AX55">IFERROR(INDEX(REPORT!$A$4:$BZ$99,MATCH($A55,REPORT!$A$4:$A$99,0),MATCH(AX$1,REPORT!$A$4:$BZ$4,0)),"")</f>
        <v/>
      </c>
      <c r="AY55" s="94" t="str">
        <f t="array" ref="AY55">IFERROR(INDEX(REPORT!$A$4:$BZ$99,MATCH($A55,REPORT!$A$4:$A$99,0),MATCH(AY$1,REPORT!$A$4:$BZ$4,0)),"")</f>
        <v/>
      </c>
      <c r="AZ55" s="94" t="str">
        <f t="array" ref="AZ55">IFERROR(INDEX(REPORT!$A$4:$BZ$99,MATCH($A55,REPORT!$A$4:$A$99,0),MATCH(AZ$1,REPORT!$A$4:$BZ$4,0)),"")</f>
        <v/>
      </c>
      <c r="BA55" s="94" t="str">
        <f t="array" ref="BA55">IFERROR(INDEX(REPORT!$A$4:$BZ$99,MATCH($A55,REPORT!$A$4:$A$99,0),MATCH(BA$1,REPORT!$A$4:$BZ$4,0)),"")</f>
        <v/>
      </c>
      <c r="BB55" s="94" t="str">
        <f t="array" ref="BB55">IFERROR(INDEX(REPORT!$A$4:$BZ$99,MATCH($A55,REPORT!$A$4:$A$99,0),MATCH(BB$1,REPORT!$A$4:$BZ$4,0)),"")</f>
        <v/>
      </c>
      <c r="BC55" s="94" t="str">
        <f t="array" ref="BC55">IFERROR(INDEX(REPORT!$A$4:$BZ$99,MATCH($A55,REPORT!$A$4:$A$99,0),MATCH(BC$1,REPORT!$A$4:$BZ$4,0)),"")</f>
        <v/>
      </c>
      <c r="BD55" s="94" t="str">
        <f t="array" ref="BD55">IFERROR(INDEX(REPORT!$A$4:$BZ$99,MATCH($A55,REPORT!$A$4:$A$99,0),MATCH(BD$1,REPORT!$A$4:$BZ$4,0)),"")</f>
        <v/>
      </c>
      <c r="BE55" s="94" t="str">
        <f t="array" ref="BE55">IFERROR(INDEX(REPORT!$A$4:$BZ$99,MATCH($A55,REPORT!$A$4:$A$99,0),MATCH(BE$1,REPORT!$A$4:$BZ$4,0)),"")</f>
        <v/>
      </c>
      <c r="BF55" s="94" t="str">
        <f t="array" ref="BF55">IFERROR(INDEX(REPORT!$A$4:$BZ$99,MATCH($A55,REPORT!$A$4:$A$99,0),MATCH(BF$1,REPORT!$A$4:$BZ$4,0)),"")</f>
        <v/>
      </c>
      <c r="BG55" s="94" t="str">
        <f t="array" ref="BG55">IFERROR(INDEX(REPORT!$A$4:$BZ$99,MATCH($A55,REPORT!$A$4:$A$99,0),MATCH(BG$1,REPORT!$A$4:$BZ$4,0)),"")</f>
        <v/>
      </c>
      <c r="BH55" s="94" t="str">
        <f t="array" ref="BH55">IFERROR(INDEX(REPORT!$A$4:$BZ$99,MATCH($A55,REPORT!$A$4:$A$99,0),MATCH(BH$1,REPORT!$A$4:$BZ$4,0)),"")</f>
        <v/>
      </c>
    </row>
    <row r="56" spans="1:60" ht="15.75" customHeight="1" x14ac:dyDescent="0.2">
      <c r="A56" s="94" t="str">
        <f>IF(LEN(REPORT!A59)&gt;2,REPORT!A59,"")</f>
        <v/>
      </c>
      <c r="B56" s="94" t="str">
        <f t="array" ref="B56">IFERROR(INDEX(REPORT!$A$4:$BZ$99,MATCH($A56,REPORT!$A$4:$A$99,0),MATCH(B$1,REPORT!$A$4:$BZ$4,0)),"")</f>
        <v/>
      </c>
      <c r="C56" s="94" t="str">
        <f t="array" ref="C56">IFERROR(INDEX(REPORT!$A$4:$BZ$99,MATCH($A56,REPORT!$A$4:$A$99,0),MATCH(C$1,REPORT!$A$4:$BZ$4,0)),"")</f>
        <v/>
      </c>
      <c r="D56" s="94" t="str">
        <f t="array" ref="D56">IFERROR(INDEX(REPORT!$A$4:$BZ$99,MATCH($A56,REPORT!$A$4:$A$99,0),MATCH(D$1,REPORT!$A$4:$BZ$4,0)),"")</f>
        <v/>
      </c>
      <c r="E56" s="94" t="str">
        <f t="array" ref="E56">IFERROR(INDEX(REPORT!$A$4:$BZ$99,MATCH($A56,REPORT!$A$4:$A$99,0),MATCH(E$1,REPORT!$A$4:$BZ$4,0)),"")</f>
        <v/>
      </c>
      <c r="F56" s="94" t="str">
        <f t="array" ref="F56">IFERROR(INDEX(REPORT!$A$4:$BZ$99,MATCH($A56,REPORT!$A$4:$A$99,0),MATCH(F$1,REPORT!$A$4:$BZ$4,0)),"")</f>
        <v/>
      </c>
      <c r="G56" s="94" t="str">
        <f t="array" ref="G56">IFERROR(INDEX(REPORT!$A$4:$BZ$99,MATCH($A56,REPORT!$A$4:$A$99,0),MATCH(G$1,REPORT!$A$4:$BZ$4,0)),"")</f>
        <v/>
      </c>
      <c r="H56" s="94" t="str">
        <f t="array" ref="H56">IFERROR(INDEX(REPORT!$A$4:$BZ$99,MATCH($A56,REPORT!$A$4:$A$99,0),MATCH(H$1,REPORT!$A$4:$BZ$4,0)),"")</f>
        <v/>
      </c>
      <c r="I56" s="94" t="str">
        <f t="array" ref="I56">IFERROR(INDEX(REPORT!$A$4:$BZ$99,MATCH($A56,REPORT!$A$4:$A$99,0),MATCH(I$1,REPORT!$A$4:$BZ$4,0)),"")</f>
        <v/>
      </c>
      <c r="J56" s="94" t="str">
        <f t="array" ref="J56">IFERROR(INDEX(REPORT!$A$4:$BZ$99,MATCH($A56,REPORT!$A$4:$A$99,0),MATCH(J$1,REPORT!$A$4:$BZ$4,0)),"")</f>
        <v/>
      </c>
      <c r="K56" s="94" t="str">
        <f t="array" ref="K56">IFERROR(INDEX(REPORT!$A$4:$BZ$99,MATCH($A56,REPORT!$A$4:$A$99,0),MATCH(K$1,REPORT!$A$4:$BZ$4,0)),"")</f>
        <v/>
      </c>
      <c r="L56" s="94" t="str">
        <f t="array" ref="L56">IFERROR(INDEX(REPORT!$A$4:$BZ$99,MATCH($A56,REPORT!$A$4:$A$99,0),MATCH(L$1,REPORT!$A$4:$BZ$4,0)),"")</f>
        <v/>
      </c>
      <c r="M56" s="94" t="str">
        <f t="array" ref="M56">IFERROR(INDEX(REPORT!$A$4:$BZ$99,MATCH($A56,REPORT!$A$4:$A$99,0),MATCH(M$1,REPORT!$A$4:$BZ$4,0)),"")</f>
        <v/>
      </c>
      <c r="N56" s="94" t="str">
        <f t="array" ref="N56">IFERROR(INDEX(REPORT!$A$4:$BZ$99,MATCH($A56,REPORT!$A$4:$A$99,0),MATCH(N$1,REPORT!$A$4:$BZ$4,0)),"")</f>
        <v/>
      </c>
      <c r="O56" s="94" t="str">
        <f t="array" ref="O56">IFERROR(INDEX(REPORT!$A$4:$BZ$99,MATCH($A56,REPORT!$A$4:$A$99,0),MATCH(O$1,REPORT!$A$4:$BZ$4,0)),"")</f>
        <v/>
      </c>
      <c r="P56" s="94" t="str">
        <f t="array" ref="P56">IFERROR(INDEX(REPORT!$A$4:$BZ$99,MATCH($A56,REPORT!$A$4:$A$99,0),MATCH(P$1,REPORT!$A$4:$BZ$4,0)),"")</f>
        <v/>
      </c>
      <c r="Q56" s="94" t="str">
        <f t="array" ref="Q56">IFERROR(INDEX(REPORT!$A$4:$BZ$99,MATCH($A56,REPORT!$A$4:$A$99,0),MATCH(Q$1,REPORT!$A$4:$BZ$4,0)),"")</f>
        <v/>
      </c>
      <c r="R56" s="94" t="str">
        <f t="array" ref="R56">IFERROR(INDEX(REPORT!$A$4:$BZ$99,MATCH($A56,REPORT!$A$4:$A$99,0),MATCH(R$1,REPORT!$A$4:$BZ$4,0)),"")</f>
        <v/>
      </c>
      <c r="S56" s="94" t="str">
        <f t="array" ref="S56">IFERROR(INDEX(REPORT!$A$4:$BZ$99,MATCH($A56,REPORT!$A$4:$A$99,0),MATCH(S$1,REPORT!$A$4:$BZ$4,0)),"")</f>
        <v/>
      </c>
      <c r="T56" s="94" t="str">
        <f t="array" ref="T56">IFERROR(INDEX(REPORT!$A$4:$BZ$99,MATCH($A56,REPORT!$A$4:$A$99,0),MATCH(T$1,REPORT!$A$4:$BZ$4,0)),"")</f>
        <v/>
      </c>
      <c r="U56" s="94" t="str">
        <f t="array" ref="U56">IFERROR(INDEX(REPORT!$A$4:$BZ$99,MATCH($A56,REPORT!$A$4:$A$99,0),MATCH(U$1,REPORT!$A$4:$BZ$4,0)),"")</f>
        <v/>
      </c>
      <c r="V56" s="94" t="str">
        <f t="array" ref="V56">IFERROR(INDEX(REPORT!$A$4:$BZ$99,MATCH($A56,REPORT!$A$4:$A$99,0),MATCH(V$1,REPORT!$A$4:$BZ$4,0)),"")</f>
        <v/>
      </c>
      <c r="W56" s="94" t="str">
        <f t="array" ref="W56">IFERROR(INDEX(REPORT!$A$4:$BZ$99,MATCH($A56,REPORT!$A$4:$A$99,0),MATCH(W$1,REPORT!$A$4:$BZ$4,0)),"")</f>
        <v/>
      </c>
      <c r="X56" s="94" t="str">
        <f t="array" ref="X56">IFERROR(INDEX(REPORT!$A$4:$BZ$99,MATCH($A56,REPORT!$A$4:$A$99,0),MATCH(X$1,REPORT!$A$4:$BZ$4,0)),"")</f>
        <v/>
      </c>
      <c r="Y56" s="94" t="str">
        <f t="array" ref="Y56">IFERROR(INDEX(REPORT!$A$4:$BZ$99,MATCH($A56,REPORT!$A$4:$A$99,0),MATCH(Y$1,REPORT!$A$4:$BZ$4,0)),"")</f>
        <v/>
      </c>
      <c r="Z56" s="94" t="str">
        <f t="array" ref="Z56">IFERROR(INDEX(REPORT!$A$4:$BZ$99,MATCH($A56,REPORT!$A$4:$A$99,0),MATCH(Z$1,REPORT!$A$4:$BZ$4,0)),"")</f>
        <v/>
      </c>
      <c r="AA56" s="94" t="str">
        <f t="array" ref="AA56">IFERROR(INDEX(REPORT!$A$4:$BZ$99,MATCH($A56,REPORT!$A$4:$A$99,0),MATCH(AA$1,REPORT!$A$4:$BZ$4,0)),"")</f>
        <v/>
      </c>
      <c r="AB56" s="94" t="str">
        <f t="array" ref="AB56">IFERROR(INDEX(REPORT!$A$4:$BZ$99,MATCH($A56,REPORT!$A$4:$A$99,0),MATCH(AB$1,REPORT!$A$4:$BZ$4,0)),"")</f>
        <v/>
      </c>
      <c r="AC56" s="94" t="str">
        <f t="array" ref="AC56">IFERROR(INDEX(REPORT!$A$4:$BZ$99,MATCH($A56,REPORT!$A$4:$A$99,0),MATCH(AC$1,REPORT!$A$4:$BZ$4,0)),"")</f>
        <v/>
      </c>
      <c r="AD56" s="94" t="str">
        <f t="array" ref="AD56">IFERROR(INDEX(REPORT!$A$4:$BZ$99,MATCH($A56,REPORT!$A$4:$A$99,0),MATCH(AD$1,REPORT!$A$4:$BZ$4,0)),"")</f>
        <v/>
      </c>
      <c r="AE56" s="94" t="str">
        <f t="array" ref="AE56">IFERROR(INDEX(REPORT!$A$4:$BZ$99,MATCH($A56,REPORT!$A$4:$A$99,0),MATCH(AE$1,REPORT!$A$4:$BZ$4,0)),"")</f>
        <v/>
      </c>
      <c r="AF56" s="94" t="str">
        <f t="array" ref="AF56">IFERROR(INDEX(REPORT!$A$4:$BZ$99,MATCH($A56,REPORT!$A$4:$A$99,0),MATCH(AF$1,REPORT!$A$4:$BZ$4,0)),"")</f>
        <v/>
      </c>
      <c r="AG56" s="94" t="str">
        <f t="array" ref="AG56">IFERROR(INDEX(REPORT!$A$4:$BZ$99,MATCH($A56,REPORT!$A$4:$A$99,0),MATCH(AG$1,REPORT!$A$4:$BZ$4,0)),"")</f>
        <v/>
      </c>
      <c r="AH56" s="94" t="str">
        <f t="array" ref="AH56">IFERROR(INDEX(REPORT!$A$4:$BZ$99,MATCH($A56,REPORT!$A$4:$A$99,0),MATCH(AH$1,REPORT!$A$4:$BZ$4,0)),"")</f>
        <v/>
      </c>
      <c r="AI56" s="94" t="str">
        <f t="array" ref="AI56">IFERROR(INDEX(REPORT!$A$4:$BZ$99,MATCH($A56,REPORT!$A$4:$A$99,0),MATCH(AI$1,REPORT!$A$4:$BZ$4,0)),"")</f>
        <v/>
      </c>
      <c r="AJ56" s="94" t="str">
        <f t="array" ref="AJ56">IFERROR(INDEX(REPORT!$A$4:$BZ$99,MATCH($A56,REPORT!$A$4:$A$99,0),MATCH(AJ$1,REPORT!$A$4:$BZ$4,0)),"")</f>
        <v/>
      </c>
      <c r="AK56" s="94" t="str">
        <f t="array" ref="AK56">IFERROR(INDEX(REPORT!$A$4:$BZ$99,MATCH($A56,REPORT!$A$4:$A$99,0),MATCH(AK$1,REPORT!$A$4:$BZ$4,0)),"")</f>
        <v/>
      </c>
      <c r="AL56" s="94" t="str">
        <f t="array" ref="AL56">IFERROR(INDEX(REPORT!$A$4:$BZ$99,MATCH($A56,REPORT!$A$4:$A$99,0),MATCH(AL$1,REPORT!$A$4:$BZ$4,0)),"")</f>
        <v/>
      </c>
      <c r="AM56" s="94" t="str">
        <f t="array" ref="AM56">IFERROR(INDEX(REPORT!$A$4:$BZ$99,MATCH($A56,REPORT!$A$4:$A$99,0),MATCH(AM$1,REPORT!$A$4:$BZ$4,0)),"")</f>
        <v/>
      </c>
      <c r="AN56" s="94" t="str">
        <f t="array" ref="AN56">IFERROR(INDEX(REPORT!$A$4:$BZ$99,MATCH($A56,REPORT!$A$4:$A$99,0),MATCH(AN$1,REPORT!$A$4:$BZ$4,0)),"")</f>
        <v/>
      </c>
      <c r="AO56" s="94" t="str">
        <f t="array" ref="AO56">IFERROR(INDEX(REPORT!$A$4:$BZ$99,MATCH($A56,REPORT!$A$4:$A$99,0),MATCH(AO$1,REPORT!$A$4:$BZ$4,0)),"")</f>
        <v/>
      </c>
      <c r="AP56" s="94" t="str">
        <f t="array" ref="AP56">IFERROR(INDEX(REPORT!$A$4:$BZ$99,MATCH($A56,REPORT!$A$4:$A$99,0),MATCH(AP$1,REPORT!$A$4:$BZ$4,0)),"")</f>
        <v/>
      </c>
      <c r="AQ56" s="94" t="str">
        <f t="array" ref="AQ56">IFERROR(INDEX(REPORT!$A$4:$BZ$99,MATCH($A56,REPORT!$A$4:$A$99,0),MATCH(AQ$1,REPORT!$A$4:$BZ$4,0)),"")</f>
        <v/>
      </c>
      <c r="AR56" s="94" t="str">
        <f t="array" ref="AR56">IFERROR(INDEX(REPORT!$A$4:$BZ$99,MATCH($A56,REPORT!$A$4:$A$99,0),MATCH(AR$1,REPORT!$A$4:$BZ$4,0)),"")</f>
        <v/>
      </c>
      <c r="AS56" s="94" t="str">
        <f t="array" ref="AS56">IFERROR(INDEX(REPORT!$A$4:$BZ$99,MATCH($A56,REPORT!$A$4:$A$99,0),MATCH(AS$1,REPORT!$A$4:$BZ$4,0)),"")</f>
        <v/>
      </c>
      <c r="AT56" s="94" t="str">
        <f t="array" ref="AT56">IFERROR(INDEX(REPORT!$A$4:$BZ$99,MATCH($A56,REPORT!$A$4:$A$99,0),MATCH(AT$1,REPORT!$A$4:$BZ$4,0)),"")</f>
        <v/>
      </c>
      <c r="AU56" s="94" t="str">
        <f t="array" ref="AU56">IFERROR(INDEX(REPORT!$A$4:$BZ$99,MATCH($A56,REPORT!$A$4:$A$99,0),MATCH(AU$1,REPORT!$A$4:$BZ$4,0)),"")</f>
        <v/>
      </c>
      <c r="AV56" s="94" t="str">
        <f t="array" ref="AV56">IFERROR(INDEX(REPORT!$A$4:$BZ$99,MATCH($A56,REPORT!$A$4:$A$99,0),MATCH(AV$1,REPORT!$A$4:$BZ$4,0)),"")</f>
        <v/>
      </c>
      <c r="AW56" s="94" t="str">
        <f t="array" ref="AW56">IFERROR(INDEX(REPORT!$A$4:$BZ$99,MATCH($A56,REPORT!$A$4:$A$99,0),MATCH(AW$1,REPORT!$A$4:$BZ$4,0)),"")</f>
        <v/>
      </c>
      <c r="AX56" s="94" t="str">
        <f t="array" ref="AX56">IFERROR(INDEX(REPORT!$A$4:$BZ$99,MATCH($A56,REPORT!$A$4:$A$99,0),MATCH(AX$1,REPORT!$A$4:$BZ$4,0)),"")</f>
        <v/>
      </c>
      <c r="AY56" s="94" t="str">
        <f t="array" ref="AY56">IFERROR(INDEX(REPORT!$A$4:$BZ$99,MATCH($A56,REPORT!$A$4:$A$99,0),MATCH(AY$1,REPORT!$A$4:$BZ$4,0)),"")</f>
        <v/>
      </c>
      <c r="AZ56" s="94" t="str">
        <f t="array" ref="AZ56">IFERROR(INDEX(REPORT!$A$4:$BZ$99,MATCH($A56,REPORT!$A$4:$A$99,0),MATCH(AZ$1,REPORT!$A$4:$BZ$4,0)),"")</f>
        <v/>
      </c>
      <c r="BA56" s="94" t="str">
        <f t="array" ref="BA56">IFERROR(INDEX(REPORT!$A$4:$BZ$99,MATCH($A56,REPORT!$A$4:$A$99,0),MATCH(BA$1,REPORT!$A$4:$BZ$4,0)),"")</f>
        <v/>
      </c>
      <c r="BB56" s="94" t="str">
        <f t="array" ref="BB56">IFERROR(INDEX(REPORT!$A$4:$BZ$99,MATCH($A56,REPORT!$A$4:$A$99,0),MATCH(BB$1,REPORT!$A$4:$BZ$4,0)),"")</f>
        <v/>
      </c>
      <c r="BC56" s="94" t="str">
        <f t="array" ref="BC56">IFERROR(INDEX(REPORT!$A$4:$BZ$99,MATCH($A56,REPORT!$A$4:$A$99,0),MATCH(BC$1,REPORT!$A$4:$BZ$4,0)),"")</f>
        <v/>
      </c>
      <c r="BD56" s="94" t="str">
        <f t="array" ref="BD56">IFERROR(INDEX(REPORT!$A$4:$BZ$99,MATCH($A56,REPORT!$A$4:$A$99,0),MATCH(BD$1,REPORT!$A$4:$BZ$4,0)),"")</f>
        <v/>
      </c>
      <c r="BE56" s="94" t="str">
        <f t="array" ref="BE56">IFERROR(INDEX(REPORT!$A$4:$BZ$99,MATCH($A56,REPORT!$A$4:$A$99,0),MATCH(BE$1,REPORT!$A$4:$BZ$4,0)),"")</f>
        <v/>
      </c>
      <c r="BF56" s="94" t="str">
        <f t="array" ref="BF56">IFERROR(INDEX(REPORT!$A$4:$BZ$99,MATCH($A56,REPORT!$A$4:$A$99,0),MATCH(BF$1,REPORT!$A$4:$BZ$4,0)),"")</f>
        <v/>
      </c>
      <c r="BG56" s="94" t="str">
        <f t="array" ref="BG56">IFERROR(INDEX(REPORT!$A$4:$BZ$99,MATCH($A56,REPORT!$A$4:$A$99,0),MATCH(BG$1,REPORT!$A$4:$BZ$4,0)),"")</f>
        <v/>
      </c>
      <c r="BH56" s="94" t="str">
        <f t="array" ref="BH56">IFERROR(INDEX(REPORT!$A$4:$BZ$99,MATCH($A56,REPORT!$A$4:$A$99,0),MATCH(BH$1,REPORT!$A$4:$BZ$4,0)),"")</f>
        <v/>
      </c>
    </row>
    <row r="57" spans="1:60" ht="15.75" customHeight="1" x14ac:dyDescent="0.2">
      <c r="A57" s="94" t="str">
        <f>IF(LEN(REPORT!A60)&gt;2,REPORT!A60,"")</f>
        <v/>
      </c>
      <c r="B57" s="94" t="str">
        <f t="array" ref="B57">IFERROR(INDEX(REPORT!$A$4:$BZ$99,MATCH($A57,REPORT!$A$4:$A$99,0),MATCH(B$1,REPORT!$A$4:$BZ$4,0)),"")</f>
        <v/>
      </c>
      <c r="C57" s="94" t="str">
        <f t="array" ref="C57">IFERROR(INDEX(REPORT!$A$4:$BZ$99,MATCH($A57,REPORT!$A$4:$A$99,0),MATCH(C$1,REPORT!$A$4:$BZ$4,0)),"")</f>
        <v/>
      </c>
      <c r="D57" s="94" t="str">
        <f t="array" ref="D57">IFERROR(INDEX(REPORT!$A$4:$BZ$99,MATCH($A57,REPORT!$A$4:$A$99,0),MATCH(D$1,REPORT!$A$4:$BZ$4,0)),"")</f>
        <v/>
      </c>
      <c r="E57" s="94" t="str">
        <f t="array" ref="E57">IFERROR(INDEX(REPORT!$A$4:$BZ$99,MATCH($A57,REPORT!$A$4:$A$99,0),MATCH(E$1,REPORT!$A$4:$BZ$4,0)),"")</f>
        <v/>
      </c>
      <c r="F57" s="94" t="str">
        <f t="array" ref="F57">IFERROR(INDEX(REPORT!$A$4:$BZ$99,MATCH($A57,REPORT!$A$4:$A$99,0),MATCH(F$1,REPORT!$A$4:$BZ$4,0)),"")</f>
        <v/>
      </c>
      <c r="G57" s="94" t="str">
        <f t="array" ref="G57">IFERROR(INDEX(REPORT!$A$4:$BZ$99,MATCH($A57,REPORT!$A$4:$A$99,0),MATCH(G$1,REPORT!$A$4:$BZ$4,0)),"")</f>
        <v/>
      </c>
      <c r="H57" s="94" t="str">
        <f t="array" ref="H57">IFERROR(INDEX(REPORT!$A$4:$BZ$99,MATCH($A57,REPORT!$A$4:$A$99,0),MATCH(H$1,REPORT!$A$4:$BZ$4,0)),"")</f>
        <v/>
      </c>
      <c r="I57" s="94" t="str">
        <f t="array" ref="I57">IFERROR(INDEX(REPORT!$A$4:$BZ$99,MATCH($A57,REPORT!$A$4:$A$99,0),MATCH(I$1,REPORT!$A$4:$BZ$4,0)),"")</f>
        <v/>
      </c>
      <c r="J57" s="94" t="str">
        <f t="array" ref="J57">IFERROR(INDEX(REPORT!$A$4:$BZ$99,MATCH($A57,REPORT!$A$4:$A$99,0),MATCH(J$1,REPORT!$A$4:$BZ$4,0)),"")</f>
        <v/>
      </c>
      <c r="K57" s="94" t="str">
        <f t="array" ref="K57">IFERROR(INDEX(REPORT!$A$4:$BZ$99,MATCH($A57,REPORT!$A$4:$A$99,0),MATCH(K$1,REPORT!$A$4:$BZ$4,0)),"")</f>
        <v/>
      </c>
      <c r="L57" s="94" t="str">
        <f t="array" ref="L57">IFERROR(INDEX(REPORT!$A$4:$BZ$99,MATCH($A57,REPORT!$A$4:$A$99,0),MATCH(L$1,REPORT!$A$4:$BZ$4,0)),"")</f>
        <v/>
      </c>
      <c r="M57" s="94" t="str">
        <f t="array" ref="M57">IFERROR(INDEX(REPORT!$A$4:$BZ$99,MATCH($A57,REPORT!$A$4:$A$99,0),MATCH(M$1,REPORT!$A$4:$BZ$4,0)),"")</f>
        <v/>
      </c>
      <c r="N57" s="94" t="str">
        <f t="array" ref="N57">IFERROR(INDEX(REPORT!$A$4:$BZ$99,MATCH($A57,REPORT!$A$4:$A$99,0),MATCH(N$1,REPORT!$A$4:$BZ$4,0)),"")</f>
        <v/>
      </c>
      <c r="O57" s="94" t="str">
        <f t="array" ref="O57">IFERROR(INDEX(REPORT!$A$4:$BZ$99,MATCH($A57,REPORT!$A$4:$A$99,0),MATCH(O$1,REPORT!$A$4:$BZ$4,0)),"")</f>
        <v/>
      </c>
      <c r="P57" s="94" t="str">
        <f t="array" ref="P57">IFERROR(INDEX(REPORT!$A$4:$BZ$99,MATCH($A57,REPORT!$A$4:$A$99,0),MATCH(P$1,REPORT!$A$4:$BZ$4,0)),"")</f>
        <v/>
      </c>
      <c r="Q57" s="94" t="str">
        <f t="array" ref="Q57">IFERROR(INDEX(REPORT!$A$4:$BZ$99,MATCH($A57,REPORT!$A$4:$A$99,0),MATCH(Q$1,REPORT!$A$4:$BZ$4,0)),"")</f>
        <v/>
      </c>
      <c r="R57" s="94" t="str">
        <f t="array" ref="R57">IFERROR(INDEX(REPORT!$A$4:$BZ$99,MATCH($A57,REPORT!$A$4:$A$99,0),MATCH(R$1,REPORT!$A$4:$BZ$4,0)),"")</f>
        <v/>
      </c>
      <c r="S57" s="94" t="str">
        <f t="array" ref="S57">IFERROR(INDEX(REPORT!$A$4:$BZ$99,MATCH($A57,REPORT!$A$4:$A$99,0),MATCH(S$1,REPORT!$A$4:$BZ$4,0)),"")</f>
        <v/>
      </c>
      <c r="T57" s="94" t="str">
        <f t="array" ref="T57">IFERROR(INDEX(REPORT!$A$4:$BZ$99,MATCH($A57,REPORT!$A$4:$A$99,0),MATCH(T$1,REPORT!$A$4:$BZ$4,0)),"")</f>
        <v/>
      </c>
      <c r="U57" s="94" t="str">
        <f t="array" ref="U57">IFERROR(INDEX(REPORT!$A$4:$BZ$99,MATCH($A57,REPORT!$A$4:$A$99,0),MATCH(U$1,REPORT!$A$4:$BZ$4,0)),"")</f>
        <v/>
      </c>
      <c r="V57" s="94" t="str">
        <f t="array" ref="V57">IFERROR(INDEX(REPORT!$A$4:$BZ$99,MATCH($A57,REPORT!$A$4:$A$99,0),MATCH(V$1,REPORT!$A$4:$BZ$4,0)),"")</f>
        <v/>
      </c>
      <c r="W57" s="94" t="str">
        <f t="array" ref="W57">IFERROR(INDEX(REPORT!$A$4:$BZ$99,MATCH($A57,REPORT!$A$4:$A$99,0),MATCH(W$1,REPORT!$A$4:$BZ$4,0)),"")</f>
        <v/>
      </c>
      <c r="X57" s="94" t="str">
        <f t="array" ref="X57">IFERROR(INDEX(REPORT!$A$4:$BZ$99,MATCH($A57,REPORT!$A$4:$A$99,0),MATCH(X$1,REPORT!$A$4:$BZ$4,0)),"")</f>
        <v/>
      </c>
      <c r="Y57" s="94" t="str">
        <f t="array" ref="Y57">IFERROR(INDEX(REPORT!$A$4:$BZ$99,MATCH($A57,REPORT!$A$4:$A$99,0),MATCH(Y$1,REPORT!$A$4:$BZ$4,0)),"")</f>
        <v/>
      </c>
      <c r="Z57" s="94" t="str">
        <f t="array" ref="Z57">IFERROR(INDEX(REPORT!$A$4:$BZ$99,MATCH($A57,REPORT!$A$4:$A$99,0),MATCH(Z$1,REPORT!$A$4:$BZ$4,0)),"")</f>
        <v/>
      </c>
      <c r="AA57" s="94" t="str">
        <f t="array" ref="AA57">IFERROR(INDEX(REPORT!$A$4:$BZ$99,MATCH($A57,REPORT!$A$4:$A$99,0),MATCH(AA$1,REPORT!$A$4:$BZ$4,0)),"")</f>
        <v/>
      </c>
      <c r="AB57" s="94" t="str">
        <f t="array" ref="AB57">IFERROR(INDEX(REPORT!$A$4:$BZ$99,MATCH($A57,REPORT!$A$4:$A$99,0),MATCH(AB$1,REPORT!$A$4:$BZ$4,0)),"")</f>
        <v/>
      </c>
      <c r="AC57" s="94" t="str">
        <f t="array" ref="AC57">IFERROR(INDEX(REPORT!$A$4:$BZ$99,MATCH($A57,REPORT!$A$4:$A$99,0),MATCH(AC$1,REPORT!$A$4:$BZ$4,0)),"")</f>
        <v/>
      </c>
      <c r="AD57" s="94" t="str">
        <f t="array" ref="AD57">IFERROR(INDEX(REPORT!$A$4:$BZ$99,MATCH($A57,REPORT!$A$4:$A$99,0),MATCH(AD$1,REPORT!$A$4:$BZ$4,0)),"")</f>
        <v/>
      </c>
      <c r="AE57" s="94" t="str">
        <f t="array" ref="AE57">IFERROR(INDEX(REPORT!$A$4:$BZ$99,MATCH($A57,REPORT!$A$4:$A$99,0),MATCH(AE$1,REPORT!$A$4:$BZ$4,0)),"")</f>
        <v/>
      </c>
      <c r="AF57" s="94" t="str">
        <f t="array" ref="AF57">IFERROR(INDEX(REPORT!$A$4:$BZ$99,MATCH($A57,REPORT!$A$4:$A$99,0),MATCH(AF$1,REPORT!$A$4:$BZ$4,0)),"")</f>
        <v/>
      </c>
      <c r="AG57" s="94" t="str">
        <f t="array" ref="AG57">IFERROR(INDEX(REPORT!$A$4:$BZ$99,MATCH($A57,REPORT!$A$4:$A$99,0),MATCH(AG$1,REPORT!$A$4:$BZ$4,0)),"")</f>
        <v/>
      </c>
      <c r="AH57" s="94" t="str">
        <f t="array" ref="AH57">IFERROR(INDEX(REPORT!$A$4:$BZ$99,MATCH($A57,REPORT!$A$4:$A$99,0),MATCH(AH$1,REPORT!$A$4:$BZ$4,0)),"")</f>
        <v/>
      </c>
      <c r="AI57" s="94" t="str">
        <f t="array" ref="AI57">IFERROR(INDEX(REPORT!$A$4:$BZ$99,MATCH($A57,REPORT!$A$4:$A$99,0),MATCH(AI$1,REPORT!$A$4:$BZ$4,0)),"")</f>
        <v/>
      </c>
      <c r="AJ57" s="94" t="str">
        <f t="array" ref="AJ57">IFERROR(INDEX(REPORT!$A$4:$BZ$99,MATCH($A57,REPORT!$A$4:$A$99,0),MATCH(AJ$1,REPORT!$A$4:$BZ$4,0)),"")</f>
        <v/>
      </c>
      <c r="AK57" s="94" t="str">
        <f t="array" ref="AK57">IFERROR(INDEX(REPORT!$A$4:$BZ$99,MATCH($A57,REPORT!$A$4:$A$99,0),MATCH(AK$1,REPORT!$A$4:$BZ$4,0)),"")</f>
        <v/>
      </c>
      <c r="AL57" s="94" t="str">
        <f t="array" ref="AL57">IFERROR(INDEX(REPORT!$A$4:$BZ$99,MATCH($A57,REPORT!$A$4:$A$99,0),MATCH(AL$1,REPORT!$A$4:$BZ$4,0)),"")</f>
        <v/>
      </c>
      <c r="AM57" s="94" t="str">
        <f t="array" ref="AM57">IFERROR(INDEX(REPORT!$A$4:$BZ$99,MATCH($A57,REPORT!$A$4:$A$99,0),MATCH(AM$1,REPORT!$A$4:$BZ$4,0)),"")</f>
        <v/>
      </c>
      <c r="AN57" s="94" t="str">
        <f t="array" ref="AN57">IFERROR(INDEX(REPORT!$A$4:$BZ$99,MATCH($A57,REPORT!$A$4:$A$99,0),MATCH(AN$1,REPORT!$A$4:$BZ$4,0)),"")</f>
        <v/>
      </c>
      <c r="AO57" s="94" t="str">
        <f t="array" ref="AO57">IFERROR(INDEX(REPORT!$A$4:$BZ$99,MATCH($A57,REPORT!$A$4:$A$99,0),MATCH(AO$1,REPORT!$A$4:$BZ$4,0)),"")</f>
        <v/>
      </c>
      <c r="AP57" s="94" t="str">
        <f t="array" ref="AP57">IFERROR(INDEX(REPORT!$A$4:$BZ$99,MATCH($A57,REPORT!$A$4:$A$99,0),MATCH(AP$1,REPORT!$A$4:$BZ$4,0)),"")</f>
        <v/>
      </c>
      <c r="AQ57" s="94" t="str">
        <f t="array" ref="AQ57">IFERROR(INDEX(REPORT!$A$4:$BZ$99,MATCH($A57,REPORT!$A$4:$A$99,0),MATCH(AQ$1,REPORT!$A$4:$BZ$4,0)),"")</f>
        <v/>
      </c>
      <c r="AR57" s="94" t="str">
        <f t="array" ref="AR57">IFERROR(INDEX(REPORT!$A$4:$BZ$99,MATCH($A57,REPORT!$A$4:$A$99,0),MATCH(AR$1,REPORT!$A$4:$BZ$4,0)),"")</f>
        <v/>
      </c>
      <c r="AS57" s="94" t="str">
        <f t="array" ref="AS57">IFERROR(INDEX(REPORT!$A$4:$BZ$99,MATCH($A57,REPORT!$A$4:$A$99,0),MATCH(AS$1,REPORT!$A$4:$BZ$4,0)),"")</f>
        <v/>
      </c>
      <c r="AT57" s="94" t="str">
        <f t="array" ref="AT57">IFERROR(INDEX(REPORT!$A$4:$BZ$99,MATCH($A57,REPORT!$A$4:$A$99,0),MATCH(AT$1,REPORT!$A$4:$BZ$4,0)),"")</f>
        <v/>
      </c>
      <c r="AU57" s="94" t="str">
        <f t="array" ref="AU57">IFERROR(INDEX(REPORT!$A$4:$BZ$99,MATCH($A57,REPORT!$A$4:$A$99,0),MATCH(AU$1,REPORT!$A$4:$BZ$4,0)),"")</f>
        <v/>
      </c>
      <c r="AV57" s="94" t="str">
        <f t="array" ref="AV57">IFERROR(INDEX(REPORT!$A$4:$BZ$99,MATCH($A57,REPORT!$A$4:$A$99,0),MATCH(AV$1,REPORT!$A$4:$BZ$4,0)),"")</f>
        <v/>
      </c>
      <c r="AW57" s="94" t="str">
        <f t="array" ref="AW57">IFERROR(INDEX(REPORT!$A$4:$BZ$99,MATCH($A57,REPORT!$A$4:$A$99,0),MATCH(AW$1,REPORT!$A$4:$BZ$4,0)),"")</f>
        <v/>
      </c>
      <c r="AX57" s="94" t="str">
        <f t="array" ref="AX57">IFERROR(INDEX(REPORT!$A$4:$BZ$99,MATCH($A57,REPORT!$A$4:$A$99,0),MATCH(AX$1,REPORT!$A$4:$BZ$4,0)),"")</f>
        <v/>
      </c>
      <c r="AY57" s="94" t="str">
        <f t="array" ref="AY57">IFERROR(INDEX(REPORT!$A$4:$BZ$99,MATCH($A57,REPORT!$A$4:$A$99,0),MATCH(AY$1,REPORT!$A$4:$BZ$4,0)),"")</f>
        <v/>
      </c>
      <c r="AZ57" s="94" t="str">
        <f t="array" ref="AZ57">IFERROR(INDEX(REPORT!$A$4:$BZ$99,MATCH($A57,REPORT!$A$4:$A$99,0),MATCH(AZ$1,REPORT!$A$4:$BZ$4,0)),"")</f>
        <v/>
      </c>
      <c r="BA57" s="94" t="str">
        <f t="array" ref="BA57">IFERROR(INDEX(REPORT!$A$4:$BZ$99,MATCH($A57,REPORT!$A$4:$A$99,0),MATCH(BA$1,REPORT!$A$4:$BZ$4,0)),"")</f>
        <v/>
      </c>
      <c r="BB57" s="94" t="str">
        <f t="array" ref="BB57">IFERROR(INDEX(REPORT!$A$4:$BZ$99,MATCH($A57,REPORT!$A$4:$A$99,0),MATCH(BB$1,REPORT!$A$4:$BZ$4,0)),"")</f>
        <v/>
      </c>
      <c r="BC57" s="94" t="str">
        <f t="array" ref="BC57">IFERROR(INDEX(REPORT!$A$4:$BZ$99,MATCH($A57,REPORT!$A$4:$A$99,0),MATCH(BC$1,REPORT!$A$4:$BZ$4,0)),"")</f>
        <v/>
      </c>
      <c r="BD57" s="94" t="str">
        <f t="array" ref="BD57">IFERROR(INDEX(REPORT!$A$4:$BZ$99,MATCH($A57,REPORT!$A$4:$A$99,0),MATCH(BD$1,REPORT!$A$4:$BZ$4,0)),"")</f>
        <v/>
      </c>
      <c r="BE57" s="94" t="str">
        <f t="array" ref="BE57">IFERROR(INDEX(REPORT!$A$4:$BZ$99,MATCH($A57,REPORT!$A$4:$A$99,0),MATCH(BE$1,REPORT!$A$4:$BZ$4,0)),"")</f>
        <v/>
      </c>
      <c r="BF57" s="94" t="str">
        <f t="array" ref="BF57">IFERROR(INDEX(REPORT!$A$4:$BZ$99,MATCH($A57,REPORT!$A$4:$A$99,0),MATCH(BF$1,REPORT!$A$4:$BZ$4,0)),"")</f>
        <v/>
      </c>
      <c r="BG57" s="94" t="str">
        <f t="array" ref="BG57">IFERROR(INDEX(REPORT!$A$4:$BZ$99,MATCH($A57,REPORT!$A$4:$A$99,0),MATCH(BG$1,REPORT!$A$4:$BZ$4,0)),"")</f>
        <v/>
      </c>
      <c r="BH57" s="94" t="str">
        <f t="array" ref="BH57">IFERROR(INDEX(REPORT!$A$4:$BZ$99,MATCH($A57,REPORT!$A$4:$A$99,0),MATCH(BH$1,REPORT!$A$4:$BZ$4,0)),"")</f>
        <v/>
      </c>
    </row>
    <row r="58" spans="1:60" ht="15.75" customHeight="1" x14ac:dyDescent="0.2">
      <c r="A58" s="94" t="str">
        <f>IF(LEN(REPORT!A61)&gt;2,REPORT!A61,"")</f>
        <v/>
      </c>
      <c r="B58" s="94" t="str">
        <f t="array" ref="B58">IFERROR(INDEX(REPORT!$A$4:$BZ$99,MATCH($A58,REPORT!$A$4:$A$99,0),MATCH(B$1,REPORT!$A$4:$BZ$4,0)),"")</f>
        <v/>
      </c>
      <c r="C58" s="94" t="str">
        <f t="array" ref="C58">IFERROR(INDEX(REPORT!$A$4:$BZ$99,MATCH($A58,REPORT!$A$4:$A$99,0),MATCH(C$1,REPORT!$A$4:$BZ$4,0)),"")</f>
        <v/>
      </c>
      <c r="D58" s="94" t="str">
        <f t="array" ref="D58">IFERROR(INDEX(REPORT!$A$4:$BZ$99,MATCH($A58,REPORT!$A$4:$A$99,0),MATCH(D$1,REPORT!$A$4:$BZ$4,0)),"")</f>
        <v/>
      </c>
      <c r="E58" s="94" t="str">
        <f t="array" ref="E58">IFERROR(INDEX(REPORT!$A$4:$BZ$99,MATCH($A58,REPORT!$A$4:$A$99,0),MATCH(E$1,REPORT!$A$4:$BZ$4,0)),"")</f>
        <v/>
      </c>
      <c r="F58" s="94" t="str">
        <f t="array" ref="F58">IFERROR(INDEX(REPORT!$A$4:$BZ$99,MATCH($A58,REPORT!$A$4:$A$99,0),MATCH(F$1,REPORT!$A$4:$BZ$4,0)),"")</f>
        <v/>
      </c>
      <c r="G58" s="94" t="str">
        <f t="array" ref="G58">IFERROR(INDEX(REPORT!$A$4:$BZ$99,MATCH($A58,REPORT!$A$4:$A$99,0),MATCH(G$1,REPORT!$A$4:$BZ$4,0)),"")</f>
        <v/>
      </c>
      <c r="H58" s="94" t="str">
        <f t="array" ref="H58">IFERROR(INDEX(REPORT!$A$4:$BZ$99,MATCH($A58,REPORT!$A$4:$A$99,0),MATCH(H$1,REPORT!$A$4:$BZ$4,0)),"")</f>
        <v/>
      </c>
      <c r="I58" s="94" t="str">
        <f t="array" ref="I58">IFERROR(INDEX(REPORT!$A$4:$BZ$99,MATCH($A58,REPORT!$A$4:$A$99,0),MATCH(I$1,REPORT!$A$4:$BZ$4,0)),"")</f>
        <v/>
      </c>
      <c r="J58" s="94" t="str">
        <f t="array" ref="J58">IFERROR(INDEX(REPORT!$A$4:$BZ$99,MATCH($A58,REPORT!$A$4:$A$99,0),MATCH(J$1,REPORT!$A$4:$BZ$4,0)),"")</f>
        <v/>
      </c>
      <c r="K58" s="94" t="str">
        <f t="array" ref="K58">IFERROR(INDEX(REPORT!$A$4:$BZ$99,MATCH($A58,REPORT!$A$4:$A$99,0),MATCH(K$1,REPORT!$A$4:$BZ$4,0)),"")</f>
        <v/>
      </c>
      <c r="L58" s="94" t="str">
        <f t="array" ref="L58">IFERROR(INDEX(REPORT!$A$4:$BZ$99,MATCH($A58,REPORT!$A$4:$A$99,0),MATCH(L$1,REPORT!$A$4:$BZ$4,0)),"")</f>
        <v/>
      </c>
      <c r="M58" s="94" t="str">
        <f t="array" ref="M58">IFERROR(INDEX(REPORT!$A$4:$BZ$99,MATCH($A58,REPORT!$A$4:$A$99,0),MATCH(M$1,REPORT!$A$4:$BZ$4,0)),"")</f>
        <v/>
      </c>
      <c r="N58" s="94" t="str">
        <f t="array" ref="N58">IFERROR(INDEX(REPORT!$A$4:$BZ$99,MATCH($A58,REPORT!$A$4:$A$99,0),MATCH(N$1,REPORT!$A$4:$BZ$4,0)),"")</f>
        <v/>
      </c>
      <c r="O58" s="94" t="str">
        <f t="array" ref="O58">IFERROR(INDEX(REPORT!$A$4:$BZ$99,MATCH($A58,REPORT!$A$4:$A$99,0),MATCH(O$1,REPORT!$A$4:$BZ$4,0)),"")</f>
        <v/>
      </c>
      <c r="P58" s="94" t="str">
        <f t="array" ref="P58">IFERROR(INDEX(REPORT!$A$4:$BZ$99,MATCH($A58,REPORT!$A$4:$A$99,0),MATCH(P$1,REPORT!$A$4:$BZ$4,0)),"")</f>
        <v/>
      </c>
      <c r="Q58" s="94" t="str">
        <f t="array" ref="Q58">IFERROR(INDEX(REPORT!$A$4:$BZ$99,MATCH($A58,REPORT!$A$4:$A$99,0),MATCH(Q$1,REPORT!$A$4:$BZ$4,0)),"")</f>
        <v/>
      </c>
      <c r="R58" s="94" t="str">
        <f t="array" ref="R58">IFERROR(INDEX(REPORT!$A$4:$BZ$99,MATCH($A58,REPORT!$A$4:$A$99,0),MATCH(R$1,REPORT!$A$4:$BZ$4,0)),"")</f>
        <v/>
      </c>
      <c r="S58" s="94" t="str">
        <f t="array" ref="S58">IFERROR(INDEX(REPORT!$A$4:$BZ$99,MATCH($A58,REPORT!$A$4:$A$99,0),MATCH(S$1,REPORT!$A$4:$BZ$4,0)),"")</f>
        <v/>
      </c>
      <c r="T58" s="94" t="str">
        <f t="array" ref="T58">IFERROR(INDEX(REPORT!$A$4:$BZ$99,MATCH($A58,REPORT!$A$4:$A$99,0),MATCH(T$1,REPORT!$A$4:$BZ$4,0)),"")</f>
        <v/>
      </c>
      <c r="U58" s="94" t="str">
        <f t="array" ref="U58">IFERROR(INDEX(REPORT!$A$4:$BZ$99,MATCH($A58,REPORT!$A$4:$A$99,0),MATCH(U$1,REPORT!$A$4:$BZ$4,0)),"")</f>
        <v/>
      </c>
      <c r="V58" s="94" t="str">
        <f t="array" ref="V58">IFERROR(INDEX(REPORT!$A$4:$BZ$99,MATCH($A58,REPORT!$A$4:$A$99,0),MATCH(V$1,REPORT!$A$4:$BZ$4,0)),"")</f>
        <v/>
      </c>
      <c r="W58" s="94" t="str">
        <f t="array" ref="W58">IFERROR(INDEX(REPORT!$A$4:$BZ$99,MATCH($A58,REPORT!$A$4:$A$99,0),MATCH(W$1,REPORT!$A$4:$BZ$4,0)),"")</f>
        <v/>
      </c>
      <c r="X58" s="94" t="str">
        <f t="array" ref="X58">IFERROR(INDEX(REPORT!$A$4:$BZ$99,MATCH($A58,REPORT!$A$4:$A$99,0),MATCH(X$1,REPORT!$A$4:$BZ$4,0)),"")</f>
        <v/>
      </c>
      <c r="Y58" s="94" t="str">
        <f t="array" ref="Y58">IFERROR(INDEX(REPORT!$A$4:$BZ$99,MATCH($A58,REPORT!$A$4:$A$99,0),MATCH(Y$1,REPORT!$A$4:$BZ$4,0)),"")</f>
        <v/>
      </c>
      <c r="Z58" s="94" t="str">
        <f t="array" ref="Z58">IFERROR(INDEX(REPORT!$A$4:$BZ$99,MATCH($A58,REPORT!$A$4:$A$99,0),MATCH(Z$1,REPORT!$A$4:$BZ$4,0)),"")</f>
        <v/>
      </c>
      <c r="AA58" s="94" t="str">
        <f t="array" ref="AA58">IFERROR(INDEX(REPORT!$A$4:$BZ$99,MATCH($A58,REPORT!$A$4:$A$99,0),MATCH(AA$1,REPORT!$A$4:$BZ$4,0)),"")</f>
        <v/>
      </c>
      <c r="AB58" s="94" t="str">
        <f t="array" ref="AB58">IFERROR(INDEX(REPORT!$A$4:$BZ$99,MATCH($A58,REPORT!$A$4:$A$99,0),MATCH(AB$1,REPORT!$A$4:$BZ$4,0)),"")</f>
        <v/>
      </c>
      <c r="AC58" s="94" t="str">
        <f t="array" ref="AC58">IFERROR(INDEX(REPORT!$A$4:$BZ$99,MATCH($A58,REPORT!$A$4:$A$99,0),MATCH(AC$1,REPORT!$A$4:$BZ$4,0)),"")</f>
        <v/>
      </c>
      <c r="AD58" s="94" t="str">
        <f t="array" ref="AD58">IFERROR(INDEX(REPORT!$A$4:$BZ$99,MATCH($A58,REPORT!$A$4:$A$99,0),MATCH(AD$1,REPORT!$A$4:$BZ$4,0)),"")</f>
        <v/>
      </c>
      <c r="AE58" s="94" t="str">
        <f t="array" ref="AE58">IFERROR(INDEX(REPORT!$A$4:$BZ$99,MATCH($A58,REPORT!$A$4:$A$99,0),MATCH(AE$1,REPORT!$A$4:$BZ$4,0)),"")</f>
        <v/>
      </c>
      <c r="AF58" s="94" t="str">
        <f t="array" ref="AF58">IFERROR(INDEX(REPORT!$A$4:$BZ$99,MATCH($A58,REPORT!$A$4:$A$99,0),MATCH(AF$1,REPORT!$A$4:$BZ$4,0)),"")</f>
        <v/>
      </c>
      <c r="AG58" s="94" t="str">
        <f t="array" ref="AG58">IFERROR(INDEX(REPORT!$A$4:$BZ$99,MATCH($A58,REPORT!$A$4:$A$99,0),MATCH(AG$1,REPORT!$A$4:$BZ$4,0)),"")</f>
        <v/>
      </c>
      <c r="AH58" s="94" t="str">
        <f t="array" ref="AH58">IFERROR(INDEX(REPORT!$A$4:$BZ$99,MATCH($A58,REPORT!$A$4:$A$99,0),MATCH(AH$1,REPORT!$A$4:$BZ$4,0)),"")</f>
        <v/>
      </c>
      <c r="AI58" s="94" t="str">
        <f t="array" ref="AI58">IFERROR(INDEX(REPORT!$A$4:$BZ$99,MATCH($A58,REPORT!$A$4:$A$99,0),MATCH(AI$1,REPORT!$A$4:$BZ$4,0)),"")</f>
        <v/>
      </c>
      <c r="AJ58" s="94" t="str">
        <f t="array" ref="AJ58">IFERROR(INDEX(REPORT!$A$4:$BZ$99,MATCH($A58,REPORT!$A$4:$A$99,0),MATCH(AJ$1,REPORT!$A$4:$BZ$4,0)),"")</f>
        <v/>
      </c>
      <c r="AK58" s="94" t="str">
        <f t="array" ref="AK58">IFERROR(INDEX(REPORT!$A$4:$BZ$99,MATCH($A58,REPORT!$A$4:$A$99,0),MATCH(AK$1,REPORT!$A$4:$BZ$4,0)),"")</f>
        <v/>
      </c>
      <c r="AL58" s="94" t="str">
        <f t="array" ref="AL58">IFERROR(INDEX(REPORT!$A$4:$BZ$99,MATCH($A58,REPORT!$A$4:$A$99,0),MATCH(AL$1,REPORT!$A$4:$BZ$4,0)),"")</f>
        <v/>
      </c>
      <c r="AM58" s="94" t="str">
        <f t="array" ref="AM58">IFERROR(INDEX(REPORT!$A$4:$BZ$99,MATCH($A58,REPORT!$A$4:$A$99,0),MATCH(AM$1,REPORT!$A$4:$BZ$4,0)),"")</f>
        <v/>
      </c>
      <c r="AN58" s="94" t="str">
        <f t="array" ref="AN58">IFERROR(INDEX(REPORT!$A$4:$BZ$99,MATCH($A58,REPORT!$A$4:$A$99,0),MATCH(AN$1,REPORT!$A$4:$BZ$4,0)),"")</f>
        <v/>
      </c>
      <c r="AO58" s="94" t="str">
        <f t="array" ref="AO58">IFERROR(INDEX(REPORT!$A$4:$BZ$99,MATCH($A58,REPORT!$A$4:$A$99,0),MATCH(AO$1,REPORT!$A$4:$BZ$4,0)),"")</f>
        <v/>
      </c>
      <c r="AP58" s="94" t="str">
        <f t="array" ref="AP58">IFERROR(INDEX(REPORT!$A$4:$BZ$99,MATCH($A58,REPORT!$A$4:$A$99,0),MATCH(AP$1,REPORT!$A$4:$BZ$4,0)),"")</f>
        <v/>
      </c>
      <c r="AQ58" s="94" t="str">
        <f t="array" ref="AQ58">IFERROR(INDEX(REPORT!$A$4:$BZ$99,MATCH($A58,REPORT!$A$4:$A$99,0),MATCH(AQ$1,REPORT!$A$4:$BZ$4,0)),"")</f>
        <v/>
      </c>
      <c r="AR58" s="94" t="str">
        <f t="array" ref="AR58">IFERROR(INDEX(REPORT!$A$4:$BZ$99,MATCH($A58,REPORT!$A$4:$A$99,0),MATCH(AR$1,REPORT!$A$4:$BZ$4,0)),"")</f>
        <v/>
      </c>
      <c r="AS58" s="94" t="str">
        <f t="array" ref="AS58">IFERROR(INDEX(REPORT!$A$4:$BZ$99,MATCH($A58,REPORT!$A$4:$A$99,0),MATCH(AS$1,REPORT!$A$4:$BZ$4,0)),"")</f>
        <v/>
      </c>
      <c r="AT58" s="94" t="str">
        <f t="array" ref="AT58">IFERROR(INDEX(REPORT!$A$4:$BZ$99,MATCH($A58,REPORT!$A$4:$A$99,0),MATCH(AT$1,REPORT!$A$4:$BZ$4,0)),"")</f>
        <v/>
      </c>
      <c r="AU58" s="94" t="str">
        <f t="array" ref="AU58">IFERROR(INDEX(REPORT!$A$4:$BZ$99,MATCH($A58,REPORT!$A$4:$A$99,0),MATCH(AU$1,REPORT!$A$4:$BZ$4,0)),"")</f>
        <v/>
      </c>
      <c r="AV58" s="94" t="str">
        <f t="array" ref="AV58">IFERROR(INDEX(REPORT!$A$4:$BZ$99,MATCH($A58,REPORT!$A$4:$A$99,0),MATCH(AV$1,REPORT!$A$4:$BZ$4,0)),"")</f>
        <v/>
      </c>
      <c r="AW58" s="94" t="str">
        <f t="array" ref="AW58">IFERROR(INDEX(REPORT!$A$4:$BZ$99,MATCH($A58,REPORT!$A$4:$A$99,0),MATCH(AW$1,REPORT!$A$4:$BZ$4,0)),"")</f>
        <v/>
      </c>
      <c r="AX58" s="94" t="str">
        <f t="array" ref="AX58">IFERROR(INDEX(REPORT!$A$4:$BZ$99,MATCH($A58,REPORT!$A$4:$A$99,0),MATCH(AX$1,REPORT!$A$4:$BZ$4,0)),"")</f>
        <v/>
      </c>
      <c r="AY58" s="94" t="str">
        <f t="array" ref="AY58">IFERROR(INDEX(REPORT!$A$4:$BZ$99,MATCH($A58,REPORT!$A$4:$A$99,0),MATCH(AY$1,REPORT!$A$4:$BZ$4,0)),"")</f>
        <v/>
      </c>
      <c r="AZ58" s="94" t="str">
        <f t="array" ref="AZ58">IFERROR(INDEX(REPORT!$A$4:$BZ$99,MATCH($A58,REPORT!$A$4:$A$99,0),MATCH(AZ$1,REPORT!$A$4:$BZ$4,0)),"")</f>
        <v/>
      </c>
      <c r="BA58" s="94" t="str">
        <f t="array" ref="BA58">IFERROR(INDEX(REPORT!$A$4:$BZ$99,MATCH($A58,REPORT!$A$4:$A$99,0),MATCH(BA$1,REPORT!$A$4:$BZ$4,0)),"")</f>
        <v/>
      </c>
      <c r="BB58" s="94" t="str">
        <f t="array" ref="BB58">IFERROR(INDEX(REPORT!$A$4:$BZ$99,MATCH($A58,REPORT!$A$4:$A$99,0),MATCH(BB$1,REPORT!$A$4:$BZ$4,0)),"")</f>
        <v/>
      </c>
      <c r="BC58" s="94" t="str">
        <f t="array" ref="BC58">IFERROR(INDEX(REPORT!$A$4:$BZ$99,MATCH($A58,REPORT!$A$4:$A$99,0),MATCH(BC$1,REPORT!$A$4:$BZ$4,0)),"")</f>
        <v/>
      </c>
      <c r="BD58" s="94" t="str">
        <f t="array" ref="BD58">IFERROR(INDEX(REPORT!$A$4:$BZ$99,MATCH($A58,REPORT!$A$4:$A$99,0),MATCH(BD$1,REPORT!$A$4:$BZ$4,0)),"")</f>
        <v/>
      </c>
      <c r="BE58" s="94" t="str">
        <f t="array" ref="BE58">IFERROR(INDEX(REPORT!$A$4:$BZ$99,MATCH($A58,REPORT!$A$4:$A$99,0),MATCH(BE$1,REPORT!$A$4:$BZ$4,0)),"")</f>
        <v/>
      </c>
      <c r="BF58" s="94" t="str">
        <f t="array" ref="BF58">IFERROR(INDEX(REPORT!$A$4:$BZ$99,MATCH($A58,REPORT!$A$4:$A$99,0),MATCH(BF$1,REPORT!$A$4:$BZ$4,0)),"")</f>
        <v/>
      </c>
      <c r="BG58" s="94" t="str">
        <f t="array" ref="BG58">IFERROR(INDEX(REPORT!$A$4:$BZ$99,MATCH($A58,REPORT!$A$4:$A$99,0),MATCH(BG$1,REPORT!$A$4:$BZ$4,0)),"")</f>
        <v/>
      </c>
      <c r="BH58" s="94" t="str">
        <f t="array" ref="BH58">IFERROR(INDEX(REPORT!$A$4:$BZ$99,MATCH($A58,REPORT!$A$4:$A$99,0),MATCH(BH$1,REPORT!$A$4:$BZ$4,0)),"")</f>
        <v/>
      </c>
    </row>
    <row r="59" spans="1:60" ht="15.75" customHeight="1" x14ac:dyDescent="0.2">
      <c r="A59" s="94" t="str">
        <f>IF(LEN(REPORT!A62)&gt;2,REPORT!A62,"")</f>
        <v/>
      </c>
      <c r="B59" s="94" t="str">
        <f t="array" ref="B59">IFERROR(INDEX(REPORT!$A$4:$BZ$99,MATCH($A59,REPORT!$A$4:$A$99,0),MATCH(B$1,REPORT!$A$4:$BZ$4,0)),"")</f>
        <v/>
      </c>
      <c r="C59" s="94" t="str">
        <f t="array" ref="C59">IFERROR(INDEX(REPORT!$A$4:$BZ$99,MATCH($A59,REPORT!$A$4:$A$99,0),MATCH(C$1,REPORT!$A$4:$BZ$4,0)),"")</f>
        <v/>
      </c>
      <c r="D59" s="94" t="str">
        <f t="array" ref="D59">IFERROR(INDEX(REPORT!$A$4:$BZ$99,MATCH($A59,REPORT!$A$4:$A$99,0),MATCH(D$1,REPORT!$A$4:$BZ$4,0)),"")</f>
        <v/>
      </c>
      <c r="E59" s="94" t="str">
        <f t="array" ref="E59">IFERROR(INDEX(REPORT!$A$4:$BZ$99,MATCH($A59,REPORT!$A$4:$A$99,0),MATCH(E$1,REPORT!$A$4:$BZ$4,0)),"")</f>
        <v/>
      </c>
      <c r="F59" s="94" t="str">
        <f t="array" ref="F59">IFERROR(INDEX(REPORT!$A$4:$BZ$99,MATCH($A59,REPORT!$A$4:$A$99,0),MATCH(F$1,REPORT!$A$4:$BZ$4,0)),"")</f>
        <v/>
      </c>
      <c r="G59" s="94" t="str">
        <f t="array" ref="G59">IFERROR(INDEX(REPORT!$A$4:$BZ$99,MATCH($A59,REPORT!$A$4:$A$99,0),MATCH(G$1,REPORT!$A$4:$BZ$4,0)),"")</f>
        <v/>
      </c>
      <c r="H59" s="94" t="str">
        <f t="array" ref="H59">IFERROR(INDEX(REPORT!$A$4:$BZ$99,MATCH($A59,REPORT!$A$4:$A$99,0),MATCH(H$1,REPORT!$A$4:$BZ$4,0)),"")</f>
        <v/>
      </c>
      <c r="I59" s="94" t="str">
        <f t="array" ref="I59">IFERROR(INDEX(REPORT!$A$4:$BZ$99,MATCH($A59,REPORT!$A$4:$A$99,0),MATCH(I$1,REPORT!$A$4:$BZ$4,0)),"")</f>
        <v/>
      </c>
      <c r="J59" s="94" t="str">
        <f t="array" ref="J59">IFERROR(INDEX(REPORT!$A$4:$BZ$99,MATCH($A59,REPORT!$A$4:$A$99,0),MATCH(J$1,REPORT!$A$4:$BZ$4,0)),"")</f>
        <v/>
      </c>
      <c r="K59" s="94" t="str">
        <f t="array" ref="K59">IFERROR(INDEX(REPORT!$A$4:$BZ$99,MATCH($A59,REPORT!$A$4:$A$99,0),MATCH(K$1,REPORT!$A$4:$BZ$4,0)),"")</f>
        <v/>
      </c>
      <c r="L59" s="94" t="str">
        <f t="array" ref="L59">IFERROR(INDEX(REPORT!$A$4:$BZ$99,MATCH($A59,REPORT!$A$4:$A$99,0),MATCH(L$1,REPORT!$A$4:$BZ$4,0)),"")</f>
        <v/>
      </c>
      <c r="M59" s="94" t="str">
        <f t="array" ref="M59">IFERROR(INDEX(REPORT!$A$4:$BZ$99,MATCH($A59,REPORT!$A$4:$A$99,0),MATCH(M$1,REPORT!$A$4:$BZ$4,0)),"")</f>
        <v/>
      </c>
      <c r="N59" s="94" t="str">
        <f t="array" ref="N59">IFERROR(INDEX(REPORT!$A$4:$BZ$99,MATCH($A59,REPORT!$A$4:$A$99,0),MATCH(N$1,REPORT!$A$4:$BZ$4,0)),"")</f>
        <v/>
      </c>
      <c r="O59" s="94" t="str">
        <f t="array" ref="O59">IFERROR(INDEX(REPORT!$A$4:$BZ$99,MATCH($A59,REPORT!$A$4:$A$99,0),MATCH(O$1,REPORT!$A$4:$BZ$4,0)),"")</f>
        <v/>
      </c>
      <c r="P59" s="94" t="str">
        <f t="array" ref="P59">IFERROR(INDEX(REPORT!$A$4:$BZ$99,MATCH($A59,REPORT!$A$4:$A$99,0),MATCH(P$1,REPORT!$A$4:$BZ$4,0)),"")</f>
        <v/>
      </c>
      <c r="Q59" s="94" t="str">
        <f t="array" ref="Q59">IFERROR(INDEX(REPORT!$A$4:$BZ$99,MATCH($A59,REPORT!$A$4:$A$99,0),MATCH(Q$1,REPORT!$A$4:$BZ$4,0)),"")</f>
        <v/>
      </c>
      <c r="R59" s="94" t="str">
        <f t="array" ref="R59">IFERROR(INDEX(REPORT!$A$4:$BZ$99,MATCH($A59,REPORT!$A$4:$A$99,0),MATCH(R$1,REPORT!$A$4:$BZ$4,0)),"")</f>
        <v/>
      </c>
      <c r="S59" s="94" t="str">
        <f t="array" ref="S59">IFERROR(INDEX(REPORT!$A$4:$BZ$99,MATCH($A59,REPORT!$A$4:$A$99,0),MATCH(S$1,REPORT!$A$4:$BZ$4,0)),"")</f>
        <v/>
      </c>
      <c r="T59" s="94" t="str">
        <f t="array" ref="T59">IFERROR(INDEX(REPORT!$A$4:$BZ$99,MATCH($A59,REPORT!$A$4:$A$99,0),MATCH(T$1,REPORT!$A$4:$BZ$4,0)),"")</f>
        <v/>
      </c>
      <c r="U59" s="94" t="str">
        <f t="array" ref="U59">IFERROR(INDEX(REPORT!$A$4:$BZ$99,MATCH($A59,REPORT!$A$4:$A$99,0),MATCH(U$1,REPORT!$A$4:$BZ$4,0)),"")</f>
        <v/>
      </c>
      <c r="V59" s="94" t="str">
        <f t="array" ref="V59">IFERROR(INDEX(REPORT!$A$4:$BZ$99,MATCH($A59,REPORT!$A$4:$A$99,0),MATCH(V$1,REPORT!$A$4:$BZ$4,0)),"")</f>
        <v/>
      </c>
      <c r="W59" s="94" t="str">
        <f t="array" ref="W59">IFERROR(INDEX(REPORT!$A$4:$BZ$99,MATCH($A59,REPORT!$A$4:$A$99,0),MATCH(W$1,REPORT!$A$4:$BZ$4,0)),"")</f>
        <v/>
      </c>
      <c r="X59" s="94" t="str">
        <f t="array" ref="X59">IFERROR(INDEX(REPORT!$A$4:$BZ$99,MATCH($A59,REPORT!$A$4:$A$99,0),MATCH(X$1,REPORT!$A$4:$BZ$4,0)),"")</f>
        <v/>
      </c>
      <c r="Y59" s="94" t="str">
        <f t="array" ref="Y59">IFERROR(INDEX(REPORT!$A$4:$BZ$99,MATCH($A59,REPORT!$A$4:$A$99,0),MATCH(Y$1,REPORT!$A$4:$BZ$4,0)),"")</f>
        <v/>
      </c>
      <c r="Z59" s="94" t="str">
        <f t="array" ref="Z59">IFERROR(INDEX(REPORT!$A$4:$BZ$99,MATCH($A59,REPORT!$A$4:$A$99,0),MATCH(Z$1,REPORT!$A$4:$BZ$4,0)),"")</f>
        <v/>
      </c>
      <c r="AA59" s="94" t="str">
        <f t="array" ref="AA59">IFERROR(INDEX(REPORT!$A$4:$BZ$99,MATCH($A59,REPORT!$A$4:$A$99,0),MATCH(AA$1,REPORT!$A$4:$BZ$4,0)),"")</f>
        <v/>
      </c>
      <c r="AB59" s="94" t="str">
        <f t="array" ref="AB59">IFERROR(INDEX(REPORT!$A$4:$BZ$99,MATCH($A59,REPORT!$A$4:$A$99,0),MATCH(AB$1,REPORT!$A$4:$BZ$4,0)),"")</f>
        <v/>
      </c>
      <c r="AC59" s="94" t="str">
        <f t="array" ref="AC59">IFERROR(INDEX(REPORT!$A$4:$BZ$99,MATCH($A59,REPORT!$A$4:$A$99,0),MATCH(AC$1,REPORT!$A$4:$BZ$4,0)),"")</f>
        <v/>
      </c>
      <c r="AD59" s="94" t="str">
        <f t="array" ref="AD59">IFERROR(INDEX(REPORT!$A$4:$BZ$99,MATCH($A59,REPORT!$A$4:$A$99,0),MATCH(AD$1,REPORT!$A$4:$BZ$4,0)),"")</f>
        <v/>
      </c>
      <c r="AE59" s="94" t="str">
        <f t="array" ref="AE59">IFERROR(INDEX(REPORT!$A$4:$BZ$99,MATCH($A59,REPORT!$A$4:$A$99,0),MATCH(AE$1,REPORT!$A$4:$BZ$4,0)),"")</f>
        <v/>
      </c>
      <c r="AF59" s="94" t="str">
        <f t="array" ref="AF59">IFERROR(INDEX(REPORT!$A$4:$BZ$99,MATCH($A59,REPORT!$A$4:$A$99,0),MATCH(AF$1,REPORT!$A$4:$BZ$4,0)),"")</f>
        <v/>
      </c>
      <c r="AG59" s="94" t="str">
        <f t="array" ref="AG59">IFERROR(INDEX(REPORT!$A$4:$BZ$99,MATCH($A59,REPORT!$A$4:$A$99,0),MATCH(AG$1,REPORT!$A$4:$BZ$4,0)),"")</f>
        <v/>
      </c>
      <c r="AH59" s="94" t="str">
        <f t="array" ref="AH59">IFERROR(INDEX(REPORT!$A$4:$BZ$99,MATCH($A59,REPORT!$A$4:$A$99,0),MATCH(AH$1,REPORT!$A$4:$BZ$4,0)),"")</f>
        <v/>
      </c>
      <c r="AI59" s="94" t="str">
        <f t="array" ref="AI59">IFERROR(INDEX(REPORT!$A$4:$BZ$99,MATCH($A59,REPORT!$A$4:$A$99,0),MATCH(AI$1,REPORT!$A$4:$BZ$4,0)),"")</f>
        <v/>
      </c>
      <c r="AJ59" s="94" t="str">
        <f t="array" ref="AJ59">IFERROR(INDEX(REPORT!$A$4:$BZ$99,MATCH($A59,REPORT!$A$4:$A$99,0),MATCH(AJ$1,REPORT!$A$4:$BZ$4,0)),"")</f>
        <v/>
      </c>
      <c r="AK59" s="94" t="str">
        <f t="array" ref="AK59">IFERROR(INDEX(REPORT!$A$4:$BZ$99,MATCH($A59,REPORT!$A$4:$A$99,0),MATCH(AK$1,REPORT!$A$4:$BZ$4,0)),"")</f>
        <v/>
      </c>
      <c r="AL59" s="94" t="str">
        <f t="array" ref="AL59">IFERROR(INDEX(REPORT!$A$4:$BZ$99,MATCH($A59,REPORT!$A$4:$A$99,0),MATCH(AL$1,REPORT!$A$4:$BZ$4,0)),"")</f>
        <v/>
      </c>
      <c r="AM59" s="94" t="str">
        <f t="array" ref="AM59">IFERROR(INDEX(REPORT!$A$4:$BZ$99,MATCH($A59,REPORT!$A$4:$A$99,0),MATCH(AM$1,REPORT!$A$4:$BZ$4,0)),"")</f>
        <v/>
      </c>
      <c r="AN59" s="94" t="str">
        <f t="array" ref="AN59">IFERROR(INDEX(REPORT!$A$4:$BZ$99,MATCH($A59,REPORT!$A$4:$A$99,0),MATCH(AN$1,REPORT!$A$4:$BZ$4,0)),"")</f>
        <v/>
      </c>
      <c r="AO59" s="94" t="str">
        <f t="array" ref="AO59">IFERROR(INDEX(REPORT!$A$4:$BZ$99,MATCH($A59,REPORT!$A$4:$A$99,0),MATCH(AO$1,REPORT!$A$4:$BZ$4,0)),"")</f>
        <v/>
      </c>
      <c r="AP59" s="94" t="str">
        <f t="array" ref="AP59">IFERROR(INDEX(REPORT!$A$4:$BZ$99,MATCH($A59,REPORT!$A$4:$A$99,0),MATCH(AP$1,REPORT!$A$4:$BZ$4,0)),"")</f>
        <v/>
      </c>
      <c r="AQ59" s="94" t="str">
        <f t="array" ref="AQ59">IFERROR(INDEX(REPORT!$A$4:$BZ$99,MATCH($A59,REPORT!$A$4:$A$99,0),MATCH(AQ$1,REPORT!$A$4:$BZ$4,0)),"")</f>
        <v/>
      </c>
      <c r="AR59" s="94" t="str">
        <f t="array" ref="AR59">IFERROR(INDEX(REPORT!$A$4:$BZ$99,MATCH($A59,REPORT!$A$4:$A$99,0),MATCH(AR$1,REPORT!$A$4:$BZ$4,0)),"")</f>
        <v/>
      </c>
      <c r="AS59" s="94" t="str">
        <f t="array" ref="AS59">IFERROR(INDEX(REPORT!$A$4:$BZ$99,MATCH($A59,REPORT!$A$4:$A$99,0),MATCH(AS$1,REPORT!$A$4:$BZ$4,0)),"")</f>
        <v/>
      </c>
      <c r="AT59" s="94" t="str">
        <f t="array" ref="AT59">IFERROR(INDEX(REPORT!$A$4:$BZ$99,MATCH($A59,REPORT!$A$4:$A$99,0),MATCH(AT$1,REPORT!$A$4:$BZ$4,0)),"")</f>
        <v/>
      </c>
      <c r="AU59" s="94" t="str">
        <f t="array" ref="AU59">IFERROR(INDEX(REPORT!$A$4:$BZ$99,MATCH($A59,REPORT!$A$4:$A$99,0),MATCH(AU$1,REPORT!$A$4:$BZ$4,0)),"")</f>
        <v/>
      </c>
      <c r="AV59" s="94" t="str">
        <f t="array" ref="AV59">IFERROR(INDEX(REPORT!$A$4:$BZ$99,MATCH($A59,REPORT!$A$4:$A$99,0),MATCH(AV$1,REPORT!$A$4:$BZ$4,0)),"")</f>
        <v/>
      </c>
      <c r="AW59" s="94" t="str">
        <f t="array" ref="AW59">IFERROR(INDEX(REPORT!$A$4:$BZ$99,MATCH($A59,REPORT!$A$4:$A$99,0),MATCH(AW$1,REPORT!$A$4:$BZ$4,0)),"")</f>
        <v/>
      </c>
      <c r="AX59" s="94" t="str">
        <f t="array" ref="AX59">IFERROR(INDEX(REPORT!$A$4:$BZ$99,MATCH($A59,REPORT!$A$4:$A$99,0),MATCH(AX$1,REPORT!$A$4:$BZ$4,0)),"")</f>
        <v/>
      </c>
      <c r="AY59" s="94" t="str">
        <f t="array" ref="AY59">IFERROR(INDEX(REPORT!$A$4:$BZ$99,MATCH($A59,REPORT!$A$4:$A$99,0),MATCH(AY$1,REPORT!$A$4:$BZ$4,0)),"")</f>
        <v/>
      </c>
      <c r="AZ59" s="94" t="str">
        <f t="array" ref="AZ59">IFERROR(INDEX(REPORT!$A$4:$BZ$99,MATCH($A59,REPORT!$A$4:$A$99,0),MATCH(AZ$1,REPORT!$A$4:$BZ$4,0)),"")</f>
        <v/>
      </c>
      <c r="BA59" s="94" t="str">
        <f t="array" ref="BA59">IFERROR(INDEX(REPORT!$A$4:$BZ$99,MATCH($A59,REPORT!$A$4:$A$99,0),MATCH(BA$1,REPORT!$A$4:$BZ$4,0)),"")</f>
        <v/>
      </c>
      <c r="BB59" s="94" t="str">
        <f t="array" ref="BB59">IFERROR(INDEX(REPORT!$A$4:$BZ$99,MATCH($A59,REPORT!$A$4:$A$99,0),MATCH(BB$1,REPORT!$A$4:$BZ$4,0)),"")</f>
        <v/>
      </c>
      <c r="BC59" s="94" t="str">
        <f t="array" ref="BC59">IFERROR(INDEX(REPORT!$A$4:$BZ$99,MATCH($A59,REPORT!$A$4:$A$99,0),MATCH(BC$1,REPORT!$A$4:$BZ$4,0)),"")</f>
        <v/>
      </c>
      <c r="BD59" s="94" t="str">
        <f t="array" ref="BD59">IFERROR(INDEX(REPORT!$A$4:$BZ$99,MATCH($A59,REPORT!$A$4:$A$99,0),MATCH(BD$1,REPORT!$A$4:$BZ$4,0)),"")</f>
        <v/>
      </c>
      <c r="BE59" s="94" t="str">
        <f t="array" ref="BE59">IFERROR(INDEX(REPORT!$A$4:$BZ$99,MATCH($A59,REPORT!$A$4:$A$99,0),MATCH(BE$1,REPORT!$A$4:$BZ$4,0)),"")</f>
        <v/>
      </c>
      <c r="BF59" s="94" t="str">
        <f t="array" ref="BF59">IFERROR(INDEX(REPORT!$A$4:$BZ$99,MATCH($A59,REPORT!$A$4:$A$99,0),MATCH(BF$1,REPORT!$A$4:$BZ$4,0)),"")</f>
        <v/>
      </c>
      <c r="BG59" s="94" t="str">
        <f t="array" ref="BG59">IFERROR(INDEX(REPORT!$A$4:$BZ$99,MATCH($A59,REPORT!$A$4:$A$99,0),MATCH(BG$1,REPORT!$A$4:$BZ$4,0)),"")</f>
        <v/>
      </c>
      <c r="BH59" s="94" t="str">
        <f t="array" ref="BH59">IFERROR(INDEX(REPORT!$A$4:$BZ$99,MATCH($A59,REPORT!$A$4:$A$99,0),MATCH(BH$1,REPORT!$A$4:$BZ$4,0)),"")</f>
        <v/>
      </c>
    </row>
    <row r="60" spans="1:60" ht="15.75" customHeight="1" x14ac:dyDescent="0.2"/>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70"/>
  <sheetViews>
    <sheetView tabSelected="1" workbookViewId="0">
      <pane xSplit="3" ySplit="2" topLeftCell="D3" activePane="bottomRight" state="frozen"/>
      <selection pane="topRight" activeCell="D1" sqref="D1"/>
      <selection pane="bottomLeft" activeCell="A3" sqref="A3"/>
      <selection pane="bottomRight" activeCell="B3" sqref="B3"/>
    </sheetView>
  </sheetViews>
  <sheetFormatPr baseColWidth="10" defaultColWidth="11.1640625" defaultRowHeight="16" x14ac:dyDescent="0.2"/>
  <cols>
    <col min="1" max="1" width="54.1640625" customWidth="1"/>
    <col min="2" max="2" width="11.5" customWidth="1"/>
    <col min="3" max="3" width="8.5" customWidth="1"/>
    <col min="4" max="21" width="20.83203125" customWidth="1"/>
    <col min="22" max="32" width="16.83203125" customWidth="1"/>
    <col min="33" max="33" width="7.5" customWidth="1"/>
    <col min="34" max="34" width="28" customWidth="1"/>
    <col min="35" max="36" width="11.5" customWidth="1"/>
  </cols>
  <sheetData>
    <row r="1" spans="1:36"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H1" s="100"/>
    </row>
    <row r="2" spans="1:36" ht="26" x14ac:dyDescent="0.25">
      <c r="A2" s="101" t="str">
        <f>REPORT!A2</f>
        <v>AGED CARE</v>
      </c>
      <c r="B2" s="102">
        <v>46143</v>
      </c>
      <c r="C2" s="103">
        <f>SUM(D2:AF2)</f>
        <v>27</v>
      </c>
      <c r="D2" s="104">
        <f>BENETAS!$C2</f>
        <v>3</v>
      </c>
      <c r="E2" s="104">
        <f>BLUE_CARE!$C2</f>
        <v>4</v>
      </c>
      <c r="F2" s="104">
        <f>BOLTON_CLARKE!$C2</f>
        <v>4</v>
      </c>
      <c r="G2" s="104">
        <f>HAMMONDCARE!$C2</f>
        <v>4</v>
      </c>
      <c r="H2" s="104">
        <f>SILVER_CHAIN!$C2</f>
        <v>4</v>
      </c>
      <c r="I2" s="104">
        <f>'UNITING AGE WELL'!$C2</f>
        <v>4</v>
      </c>
      <c r="J2" s="104">
        <f>UNITING_NSW_ACT!$C2</f>
        <v>4</v>
      </c>
      <c r="K2" s="104"/>
      <c r="L2" s="104"/>
      <c r="M2" s="104"/>
      <c r="N2" s="104"/>
      <c r="O2" s="104"/>
      <c r="P2" s="104"/>
      <c r="Q2" s="104"/>
      <c r="R2" s="104"/>
      <c r="S2" s="104"/>
      <c r="T2" s="104"/>
      <c r="U2" s="104"/>
      <c r="V2" s="104"/>
      <c r="W2" s="104"/>
      <c r="X2" s="104"/>
      <c r="Y2" s="104"/>
      <c r="Z2" s="104"/>
      <c r="AA2" s="104"/>
      <c r="AB2" s="104"/>
      <c r="AC2" s="104"/>
      <c r="AD2" s="104"/>
      <c r="AE2" s="104"/>
      <c r="AF2" s="104"/>
      <c r="AH2" s="105"/>
    </row>
    <row r="3" spans="1:36"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10"/>
      <c r="AH3" s="111"/>
    </row>
    <row r="4" spans="1:36" ht="24" x14ac:dyDescent="0.3">
      <c r="A4" s="112" t="s">
        <v>9</v>
      </c>
      <c r="B4" s="113">
        <f>IF(C2=0,"-",AVERAGE(D4:AF4))</f>
        <v>0.75475765306122444</v>
      </c>
      <c r="C4" s="114" t="s">
        <v>70</v>
      </c>
      <c r="D4" s="115">
        <f>IF(D$2=0,"-",BENETAS!$B$4)</f>
        <v>0.56874999999999998</v>
      </c>
      <c r="E4" s="115">
        <f>IF(E$2=0,"-",BLUE_CARE!$B$4)</f>
        <v>0.75348214285714299</v>
      </c>
      <c r="F4" s="115">
        <f>IF(F$2=0,"-",BOLTON_CLARKE!$B$4)</f>
        <v>0.84239583333333334</v>
      </c>
      <c r="G4" s="115">
        <f>IF(G$2=0,"-",HAMMONDCARE!$B$4)</f>
        <v>0.671875</v>
      </c>
      <c r="H4" s="115">
        <f>IF(H$2=0,"-",SILVER_CHAIN!$B$4)</f>
        <v>0.5691964285714286</v>
      </c>
      <c r="I4" s="115">
        <f>IF(I$2=0,"-",'UNITING AGE WELL'!$B$4)</f>
        <v>0.94270833333333337</v>
      </c>
      <c r="J4" s="115">
        <f>IF(J$2=0,"-",UNITING_NSW_ACT!$B$4)</f>
        <v>0.93489583333333337</v>
      </c>
      <c r="K4" s="115" t="s">
        <v>68</v>
      </c>
      <c r="L4" s="115" t="s">
        <v>68</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6" t="s">
        <v>68</v>
      </c>
      <c r="AH4" s="105" t="s">
        <v>103</v>
      </c>
    </row>
    <row r="5" spans="1:36" ht="18" x14ac:dyDescent="0.2">
      <c r="A5" s="117"/>
      <c r="B5" s="118" t="s">
        <v>70</v>
      </c>
      <c r="C5" s="119" t="s">
        <v>104</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1"/>
      <c r="AH5" s="122" t="s">
        <v>105</v>
      </c>
    </row>
    <row r="6" spans="1:36" ht="21" x14ac:dyDescent="0.25">
      <c r="A6" s="123" t="s">
        <v>4</v>
      </c>
      <c r="B6" s="124">
        <f t="shared" ref="B6:B9" si="0">IF(C$2=0,"-",AVERAGE(D6:AF6))</f>
        <v>1</v>
      </c>
      <c r="C6" s="125">
        <f>AI21</f>
        <v>0.15</v>
      </c>
      <c r="D6" s="126">
        <f>IF(D$2=0,"-",BENETAS!$B6)</f>
        <v>1</v>
      </c>
      <c r="E6" s="126">
        <f>IF(E$2=0,"-",BLUE_CARE!$B6)</f>
        <v>1</v>
      </c>
      <c r="F6" s="126">
        <f>IF(F$2=0,"-",BOLTON_CLARKE!$B6)</f>
        <v>1</v>
      </c>
      <c r="G6" s="126">
        <f>IF(G$2=0,"-",HAMMONDCARE!$B6)</f>
        <v>1</v>
      </c>
      <c r="H6" s="126">
        <f>IF(H$2=0,"-",SILVER_CHAIN!$B6)</f>
        <v>1</v>
      </c>
      <c r="I6" s="126">
        <f>IF(I$2=0,"-",'UNITING AGE WELL'!$B6)</f>
        <v>1</v>
      </c>
      <c r="J6" s="126">
        <f>IF(J$2=0,"-",UNITING_NSW_ACT!$B6)</f>
        <v>1</v>
      </c>
      <c r="K6" s="126" t="s">
        <v>68</v>
      </c>
      <c r="L6" s="126" t="s">
        <v>68</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7" t="s">
        <v>68</v>
      </c>
      <c r="AH6" s="128"/>
      <c r="AJ6" s="94" t="s">
        <v>70</v>
      </c>
    </row>
    <row r="7" spans="1:36" ht="19" x14ac:dyDescent="0.2">
      <c r="A7" s="129" t="str">
        <f>REPORT!E4</f>
        <v>CONTACT NUMBER LISTED ON GOOGLE</v>
      </c>
      <c r="B7" s="130">
        <f t="shared" si="0"/>
        <v>1</v>
      </c>
      <c r="C7" s="131" t="s">
        <v>70</v>
      </c>
      <c r="D7" s="132">
        <f>IF(D$2=0,"-",BENETAS!$B7)</f>
        <v>1</v>
      </c>
      <c r="E7" s="132">
        <f>IF(E$2=0,"-",BLUE_CARE!$B7)</f>
        <v>1</v>
      </c>
      <c r="F7" s="132">
        <f>IF(F$2=0,"-",BOLTON_CLARKE!$B7)</f>
        <v>1</v>
      </c>
      <c r="G7" s="132">
        <f>IF(G$2=0,"-",HAMMONDCARE!$B7)</f>
        <v>1</v>
      </c>
      <c r="H7" s="132">
        <f>IF(H$2=0,"-",SILVER_CHAIN!$B7)</f>
        <v>1</v>
      </c>
      <c r="I7" s="132">
        <f>IF(I$2=0,"-",'UNITING AGE WELL'!$B7)</f>
        <v>1</v>
      </c>
      <c r="J7" s="132">
        <f>IF(J$2=0,"-",UNITING_NSW_ACT!$B7)</f>
        <v>1</v>
      </c>
      <c r="K7" s="132" t="s">
        <v>68</v>
      </c>
      <c r="L7" s="132" t="s">
        <v>68</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3" t="s">
        <v>68</v>
      </c>
      <c r="AH7" s="134" t="s">
        <v>106</v>
      </c>
    </row>
    <row r="8" spans="1:36" ht="19" x14ac:dyDescent="0.25">
      <c r="A8" s="135" t="str">
        <f>REPORT!F4</f>
        <v>CONTACT NUMBER PROMINENT ON HOMEPAGE</v>
      </c>
      <c r="B8" s="136">
        <f t="shared" si="0"/>
        <v>1</v>
      </c>
      <c r="C8" s="137" t="s">
        <v>70</v>
      </c>
      <c r="D8" s="138">
        <f>IF(D$2=0,"-",BENETAS!$B8)</f>
        <v>1</v>
      </c>
      <c r="E8" s="138">
        <f>IF(E$2=0,"-",BLUE_CARE!$B8)</f>
        <v>1</v>
      </c>
      <c r="F8" s="138">
        <f>IF(F$2=0,"-",BOLTON_CLARKE!$B8)</f>
        <v>1</v>
      </c>
      <c r="G8" s="138">
        <f>IF(G$2=0,"-",HAMMONDCARE!$B8)</f>
        <v>1</v>
      </c>
      <c r="H8" s="138">
        <f>IF(H$2=0,"-",SILVER_CHAIN!$B8)</f>
        <v>1</v>
      </c>
      <c r="I8" s="138">
        <f>IF(I$2=0,"-",'UNITING AGE WELL'!$B8)</f>
        <v>1</v>
      </c>
      <c r="J8" s="138">
        <f>IF(J$2=0,"-",UNITING_NSW_ACT!$B8)</f>
        <v>1</v>
      </c>
      <c r="K8" s="138" t="s">
        <v>68</v>
      </c>
      <c r="L8" s="138" t="s">
        <v>68</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9" t="s">
        <v>68</v>
      </c>
      <c r="AH8" s="140" t="s">
        <v>107</v>
      </c>
    </row>
    <row r="9" spans="1:36" ht="19" x14ac:dyDescent="0.2">
      <c r="A9" s="141" t="str">
        <f>REPORT!G4</f>
        <v>CONTACT NUMBER PROMINENT IN 'CONTACT US'</v>
      </c>
      <c r="B9" s="142">
        <f t="shared" si="0"/>
        <v>1</v>
      </c>
      <c r="C9" s="143" t="s">
        <v>70</v>
      </c>
      <c r="D9" s="144">
        <f>IF(D$2=0,"-",BENETAS!$B9)</f>
        <v>1</v>
      </c>
      <c r="E9" s="144">
        <f>IF(E$2=0,"-",BLUE_CARE!$B9)</f>
        <v>1</v>
      </c>
      <c r="F9" s="144">
        <f>IF(F$2=0,"-",BOLTON_CLARKE!$B9)</f>
        <v>1</v>
      </c>
      <c r="G9" s="144">
        <f>IF(G$2=0,"-",HAMMONDCARE!$B9)</f>
        <v>1</v>
      </c>
      <c r="H9" s="144">
        <f>IF(H$2=0,"-",SILVER_CHAIN!$B9)</f>
        <v>1</v>
      </c>
      <c r="I9" s="144">
        <f>IF(I$2=0,"-",'UNITING AGE WELL'!$B9)</f>
        <v>1</v>
      </c>
      <c r="J9" s="144">
        <f>IF(J$2=0,"-",UNITING_NSW_ACT!$B9)</f>
        <v>1</v>
      </c>
      <c r="K9" s="144" t="s">
        <v>68</v>
      </c>
      <c r="L9" s="144" t="s">
        <v>68</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5" t="s">
        <v>68</v>
      </c>
      <c r="AH9" s="146" t="s">
        <v>70</v>
      </c>
    </row>
    <row r="10" spans="1:36"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1"/>
      <c r="AH10" s="140" t="s">
        <v>108</v>
      </c>
    </row>
    <row r="11" spans="1:36" ht="21" x14ac:dyDescent="0.2">
      <c r="A11" s="152" t="s">
        <v>5</v>
      </c>
      <c r="B11" s="153">
        <f t="shared" ref="B11:B16" si="1">IF(C$2=0,"-",AVERAGE(D11:AF11))</f>
        <v>0.66921768707482987</v>
      </c>
      <c r="C11" s="154">
        <f>AI22</f>
        <v>0.25</v>
      </c>
      <c r="D11" s="126">
        <f>IF(D$2=0,"-",BENETAS!$B11)</f>
        <v>0.66666666666666663</v>
      </c>
      <c r="E11" s="126">
        <f>IF(E$2=0,"-",BLUE_CARE!$B11)</f>
        <v>0.42857142857142855</v>
      </c>
      <c r="F11" s="126">
        <f>IF(F$2=0,"-",BOLTON_CLARKE!$B11)</f>
        <v>0.70833333333333337</v>
      </c>
      <c r="G11" s="126">
        <f>IF(G$2=0,"-",HAMMONDCARE!$B11)</f>
        <v>0.5</v>
      </c>
      <c r="H11" s="126">
        <f>IF(H$2=0,"-",SILVER_CHAIN!$B11)</f>
        <v>0.7142857142857143</v>
      </c>
      <c r="I11" s="126">
        <f>IF(I$2=0,"-",'UNITING AGE WELL'!$B11)</f>
        <v>0.83333333333333337</v>
      </c>
      <c r="J11" s="126">
        <f>IF(J$2=0,"-",UNITING_NSW_ACT!$B11)</f>
        <v>0.83333333333333337</v>
      </c>
      <c r="K11" s="126" t="s">
        <v>68</v>
      </c>
      <c r="L11" s="126" t="s">
        <v>68</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7" t="s">
        <v>68</v>
      </c>
      <c r="AH11" s="94" t="s">
        <v>109</v>
      </c>
    </row>
    <row r="12" spans="1:36" ht="19" x14ac:dyDescent="0.2">
      <c r="A12" s="155" t="str">
        <f>REPORT!I4</f>
        <v>NO MENUS</v>
      </c>
      <c r="B12" s="156">
        <f t="shared" si="1"/>
        <v>0.14285714285714285</v>
      </c>
      <c r="C12" s="131" t="s">
        <v>70</v>
      </c>
      <c r="D12" s="132">
        <f>IF(D$2=0,"-",BENETAS!$B12)</f>
        <v>0</v>
      </c>
      <c r="E12" s="132">
        <f>IF(E$2=0,"-",BLUE_CARE!$B12)</f>
        <v>0</v>
      </c>
      <c r="F12" s="132">
        <f>IF(F$2=0,"-",BOLTON_CLARKE!$B12)</f>
        <v>0</v>
      </c>
      <c r="G12" s="132">
        <f>IF(G$2=0,"-",HAMMONDCARE!$B12)</f>
        <v>1</v>
      </c>
      <c r="H12" s="132">
        <f>IF(H$2=0,"-",SILVER_CHAIN!$B12)</f>
        <v>0</v>
      </c>
      <c r="I12" s="132">
        <f>IF(I$2=0,"-",'UNITING AGE WELL'!$B12)</f>
        <v>0</v>
      </c>
      <c r="J12" s="132">
        <f>IF(J$2=0,"-",UNITING_NSW_ACT!$B12)</f>
        <v>0</v>
      </c>
      <c r="K12" s="132" t="s">
        <v>68</v>
      </c>
      <c r="L12" s="132" t="s">
        <v>68</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3" t="s">
        <v>68</v>
      </c>
      <c r="AH12" s="94" t="s">
        <v>70</v>
      </c>
    </row>
    <row r="13" spans="1:36" ht="19" x14ac:dyDescent="0.2">
      <c r="A13" s="157" t="str">
        <f>REPORT!J4</f>
        <v>MAX. 3 MENU LAYERS</v>
      </c>
      <c r="B13" s="158">
        <f t="shared" si="1"/>
        <v>1</v>
      </c>
      <c r="C13" s="137" t="s">
        <v>70</v>
      </c>
      <c r="D13" s="138">
        <f>IF(D$2=0,"-",BENETAS!$B13)</f>
        <v>1</v>
      </c>
      <c r="E13" s="138">
        <f>IF(E$2=0,"-",BLUE_CARE!$B13)</f>
        <v>1</v>
      </c>
      <c r="F13" s="138">
        <f>IF(F$2=0,"-",BOLTON_CLARKE!$B13)</f>
        <v>1</v>
      </c>
      <c r="G13" s="138">
        <f>IF(G$2=0,"-",HAMMONDCARE!$B13)</f>
        <v>1</v>
      </c>
      <c r="H13" s="138">
        <f>IF(H$2=0,"-",SILVER_CHAIN!$B13)</f>
        <v>1</v>
      </c>
      <c r="I13" s="138">
        <f>IF(I$2=0,"-",'UNITING AGE WELL'!$B13)</f>
        <v>1</v>
      </c>
      <c r="J13" s="138">
        <f>IF(J$2=0,"-",UNITING_NSW_ACT!$B13)</f>
        <v>1</v>
      </c>
      <c r="K13" s="138" t="s">
        <v>68</v>
      </c>
      <c r="L13" s="138" t="s">
        <v>68</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9" t="s">
        <v>68</v>
      </c>
      <c r="AH13" s="94" t="s">
        <v>110</v>
      </c>
    </row>
    <row r="14" spans="1:36" ht="19" x14ac:dyDescent="0.2">
      <c r="A14" s="155" t="str">
        <f>REPORT!K4</f>
        <v>MAX. 4 OPTIONS TO SELECTION</v>
      </c>
      <c r="B14" s="156">
        <f t="shared" si="1"/>
        <v>1</v>
      </c>
      <c r="C14" s="131"/>
      <c r="D14" s="132">
        <f>IF(D$2=0,"-",BENETAS!$B14)</f>
        <v>1</v>
      </c>
      <c r="E14" s="132">
        <f>IF(E$2=0,"-",BLUE_CARE!$B14)</f>
        <v>1</v>
      </c>
      <c r="F14" s="132">
        <f>IF(F$2=0,"-",BOLTON_CLARKE!$B14)</f>
        <v>1</v>
      </c>
      <c r="G14" s="132" t="str">
        <f>IF(G$2=0,"-",HAMMONDCARE!$B14)</f>
        <v>-</v>
      </c>
      <c r="H14" s="132">
        <f>IF(H$2=0,"-",SILVER_CHAIN!$B14)</f>
        <v>1</v>
      </c>
      <c r="I14" s="132">
        <f>IF(I$2=0,"-",'UNITING AGE WELL'!$B14)</f>
        <v>1</v>
      </c>
      <c r="J14" s="132">
        <f>IF(J$2=0,"-",UNITING_NSW_ACT!$B14)</f>
        <v>1</v>
      </c>
      <c r="K14" s="132" t="s">
        <v>68</v>
      </c>
      <c r="L14" s="132" t="s">
        <v>68</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3" t="s">
        <v>68</v>
      </c>
      <c r="AH14" s="94" t="s">
        <v>111</v>
      </c>
    </row>
    <row r="15" spans="1:36" ht="19" x14ac:dyDescent="0.2">
      <c r="A15" s="157" t="str">
        <f>REPORT!L4</f>
        <v>MAX. 2 PRE MENU MESSAGES</v>
      </c>
      <c r="B15" s="158">
        <f t="shared" si="1"/>
        <v>0.5714285714285714</v>
      </c>
      <c r="C15" s="137"/>
      <c r="D15" s="138">
        <f>IF(D$2=0,"-",BENETAS!$B15)</f>
        <v>0</v>
      </c>
      <c r="E15" s="138">
        <f>IF(E$2=0,"-",BLUE_CARE!$B15)</f>
        <v>0</v>
      </c>
      <c r="F15" s="138">
        <f>IF(F$2=0,"-",BOLTON_CLARKE!$B15)</f>
        <v>1</v>
      </c>
      <c r="G15" s="138">
        <f>IF(G$2=0,"-",HAMMONDCARE!$B15)</f>
        <v>0</v>
      </c>
      <c r="H15" s="138">
        <f>IF(H$2=0,"-",SILVER_CHAIN!$B15)</f>
        <v>1</v>
      </c>
      <c r="I15" s="138">
        <f>IF(I$2=0,"-",'UNITING AGE WELL'!$B15)</f>
        <v>1</v>
      </c>
      <c r="J15" s="138">
        <f>IF(J$2=0,"-",UNITING_NSW_ACT!$B15)</f>
        <v>1</v>
      </c>
      <c r="K15" s="138" t="s">
        <v>68</v>
      </c>
      <c r="L15" s="138" t="s">
        <v>68</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9" t="s">
        <v>68</v>
      </c>
      <c r="AG15" s="94" t="s">
        <v>70</v>
      </c>
    </row>
    <row r="16" spans="1:36" ht="19" x14ac:dyDescent="0.2">
      <c r="A16" s="155" t="str">
        <f>REPORT!M4</f>
        <v>MAX. 2 POST MENU MESSAGES</v>
      </c>
      <c r="B16" s="156">
        <f t="shared" si="1"/>
        <v>0.875</v>
      </c>
      <c r="C16" s="131"/>
      <c r="D16" s="132">
        <f>IF(D$2=0,"-",BENETAS!$B16)</f>
        <v>1</v>
      </c>
      <c r="E16" s="132">
        <f>IF(E$2=0,"-",BLUE_CARE!$B16)</f>
        <v>1</v>
      </c>
      <c r="F16" s="132">
        <f>IF(F$2=0,"-",BOLTON_CLARKE!$B16)</f>
        <v>0.25</v>
      </c>
      <c r="G16" s="132" t="str">
        <f>IF(G$2=0,"-",HAMMONDCARE!$B16)</f>
        <v>-</v>
      </c>
      <c r="H16" s="132">
        <f>IF(H$2=0,"-",SILVER_CHAIN!$B16)</f>
        <v>1</v>
      </c>
      <c r="I16" s="132">
        <f>IF(I$2=0,"-",'UNITING AGE WELL'!$B16)</f>
        <v>1</v>
      </c>
      <c r="J16" s="132">
        <f>IF(J$2=0,"-",UNITING_NSW_ACT!$B16)</f>
        <v>1</v>
      </c>
      <c r="K16" s="132" t="s">
        <v>68</v>
      </c>
      <c r="L16" s="132" t="s">
        <v>68</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3" t="s">
        <v>68</v>
      </c>
      <c r="AH16" s="94" t="s">
        <v>112</v>
      </c>
    </row>
    <row r="17" spans="1:35" ht="19" x14ac:dyDescent="0.2">
      <c r="A17" s="157" t="str">
        <f>REPORT!N4</f>
        <v>ADVISED WAIT TIME OR QUEUE POSITION</v>
      </c>
      <c r="B17" s="158">
        <f>IF(C$2=0,"-",IFERROR(AVERAGE(D17:AF17), "-"))</f>
        <v>0</v>
      </c>
      <c r="C17" s="137"/>
      <c r="D17" s="138" t="str">
        <f>IF(D$2=0,"-",BENETAS!$B17)</f>
        <v>-</v>
      </c>
      <c r="E17" s="138">
        <f>IF(E$2=0,"-",BLUE_CARE!$B17)</f>
        <v>0</v>
      </c>
      <c r="F17" s="138" t="str">
        <f>IF(F$2=0,"-",BOLTON_CLARKE!$B17)</f>
        <v>-</v>
      </c>
      <c r="G17" s="138" t="str">
        <f>IF(G$2=0,"-",HAMMONDCARE!$B17)</f>
        <v>-</v>
      </c>
      <c r="H17" s="138">
        <f>IF(H$2=0,"-",SILVER_CHAIN!$B17)</f>
        <v>0</v>
      </c>
      <c r="I17" s="138" t="str">
        <f>IF(I$2=0,"-",'UNITING AGE WELL'!$B17)</f>
        <v>-</v>
      </c>
      <c r="J17" s="138" t="str">
        <f>IF(J$2=0,"-",UNITING_NSW_ACT!$B17)</f>
        <v>-</v>
      </c>
      <c r="K17" s="138" t="s">
        <v>68</v>
      </c>
      <c r="L17" s="138" t="s">
        <v>68</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9" t="s">
        <v>68</v>
      </c>
      <c r="AH17" s="94" t="s">
        <v>113</v>
      </c>
    </row>
    <row r="18" spans="1:35" ht="19" x14ac:dyDescent="0.2">
      <c r="A18" s="159" t="str">
        <f>REPORT!O4</f>
        <v>NO REDUNDANT MESSAGES</v>
      </c>
      <c r="B18" s="160">
        <f>IF(C$2=0,"-",AVERAGE(D18:AF18))</f>
        <v>0.7142857142857143</v>
      </c>
      <c r="C18" s="143" t="s">
        <v>70</v>
      </c>
      <c r="D18" s="161">
        <f>IF(D$2=0,"-",BENETAS!$B18)</f>
        <v>1</v>
      </c>
      <c r="E18" s="161">
        <f>IF(E$2=0,"-",BLUE_CARE!$B18)</f>
        <v>0</v>
      </c>
      <c r="F18" s="161">
        <f>IF(F$2=0,"-",BOLTON_CLARKE!$B18)</f>
        <v>1</v>
      </c>
      <c r="G18" s="161">
        <f>IF(G$2=0,"-",HAMMONDCARE!$B18)</f>
        <v>0</v>
      </c>
      <c r="H18" s="161">
        <f>IF(H$2=0,"-",SILVER_CHAIN!$B18)</f>
        <v>1</v>
      </c>
      <c r="I18" s="161">
        <f>IF(I$2=0,"-",'UNITING AGE WELL'!$B18)</f>
        <v>1</v>
      </c>
      <c r="J18" s="161">
        <f>IF(J$2=0,"-",UNITING_NSW_ACT!$B18)</f>
        <v>1</v>
      </c>
      <c r="K18" s="161" t="s">
        <v>68</v>
      </c>
      <c r="L18" s="161" t="s">
        <v>68</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2" t="s">
        <v>68</v>
      </c>
    </row>
    <row r="19" spans="1:35"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1"/>
      <c r="AI19" s="94" t="s">
        <v>70</v>
      </c>
    </row>
    <row r="20" spans="1:35" ht="21" x14ac:dyDescent="0.2">
      <c r="A20" s="123" t="s">
        <v>6</v>
      </c>
      <c r="B20" s="124">
        <f t="shared" ref="B20:B24" si="2">IF(C$2=0,"-",AVERAGE(D20:AF20))</f>
        <v>0.98809523809523803</v>
      </c>
      <c r="C20" s="164">
        <f>AI23</f>
        <v>0.2</v>
      </c>
      <c r="D20" s="126">
        <f>IF(D$2=0,"-",BENETAS!$B20)</f>
        <v>0.91666666666666663</v>
      </c>
      <c r="E20" s="126">
        <f>IF(E$2=0,"-",BLUE_CARE!$B20)</f>
        <v>1</v>
      </c>
      <c r="F20" s="126">
        <f>IF(F$2=0,"-",BOLTON_CLARKE!$B20)</f>
        <v>1</v>
      </c>
      <c r="G20" s="126">
        <f>IF(G$2=0,"-",HAMMONDCARE!$B20)</f>
        <v>1</v>
      </c>
      <c r="H20" s="126">
        <f>IF(H$2=0,"-",SILVER_CHAIN!$B20)</f>
        <v>1</v>
      </c>
      <c r="I20" s="126">
        <f>IF(I$2=0,"-",'UNITING AGE WELL'!$B20)</f>
        <v>1</v>
      </c>
      <c r="J20" s="126">
        <f>IF(J$2=0,"-",UNITING_NSW_ACT!$B20)</f>
        <v>1</v>
      </c>
      <c r="K20" s="126" t="s">
        <v>68</v>
      </c>
      <c r="L20" s="126" t="s">
        <v>68</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7" t="s">
        <v>68</v>
      </c>
      <c r="AH20" s="389" t="s">
        <v>114</v>
      </c>
      <c r="AI20" s="390"/>
    </row>
    <row r="21" spans="1:35" ht="19" x14ac:dyDescent="0.2">
      <c r="A21" s="129" t="str">
        <f>REPORT!Q4</f>
        <v>REQUIRED OPTIONS OBVIOUS IN ALL MENUS</v>
      </c>
      <c r="B21" s="130">
        <f t="shared" si="2"/>
        <v>1</v>
      </c>
      <c r="C21" s="165" t="s">
        <v>70</v>
      </c>
      <c r="D21" s="132">
        <f>IF(D$2=0,"-",BENETAS!$B21)</f>
        <v>1</v>
      </c>
      <c r="E21" s="132">
        <f>IF(E$2=0,"-",BLUE_CARE!$B21)</f>
        <v>1</v>
      </c>
      <c r="F21" s="132">
        <f>IF(F$2=0,"-",BOLTON_CLARKE!$B21)</f>
        <v>1</v>
      </c>
      <c r="G21" s="132" t="str">
        <f>IF(G$2=0,"-",HAMMONDCARE!$B21)</f>
        <v>-</v>
      </c>
      <c r="H21" s="132">
        <f>IF(H$2=0,"-",SILVER_CHAIN!$B21)</f>
        <v>1</v>
      </c>
      <c r="I21" s="132">
        <f>IF(I$2=0,"-",'UNITING AGE WELL'!$B21)</f>
        <v>1</v>
      </c>
      <c r="J21" s="132">
        <f>IF(J$2=0,"-",UNITING_NSW_ACT!$B21)</f>
        <v>1</v>
      </c>
      <c r="K21" s="132" t="s">
        <v>68</v>
      </c>
      <c r="L21" s="132" t="s">
        <v>68</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3" t="s">
        <v>68</v>
      </c>
      <c r="AH21" s="166" t="s">
        <v>4</v>
      </c>
      <c r="AI21" s="167">
        <v>0.15</v>
      </c>
    </row>
    <row r="22" spans="1:35" ht="19" x14ac:dyDescent="0.2">
      <c r="A22" s="135" t="str">
        <f>REPORT!R4</f>
        <v>ACCEPTED ALL RESPONSES &amp; SELECTIONS</v>
      </c>
      <c r="B22" s="136">
        <f t="shared" si="2"/>
        <v>1</v>
      </c>
      <c r="C22" s="168" t="s">
        <v>70</v>
      </c>
      <c r="D22" s="138">
        <f>IF(D$2=0,"-",BENETAS!$B22)</f>
        <v>1</v>
      </c>
      <c r="E22" s="138">
        <f>IF(E$2=0,"-",BLUE_CARE!$B22)</f>
        <v>1</v>
      </c>
      <c r="F22" s="138">
        <f>IF(F$2=0,"-",BOLTON_CLARKE!$B22)</f>
        <v>1</v>
      </c>
      <c r="G22" s="138" t="str">
        <f>IF(G$2=0,"-",HAMMONDCARE!$B22)</f>
        <v>-</v>
      </c>
      <c r="H22" s="138">
        <f>IF(H$2=0,"-",SILVER_CHAIN!$B22)</f>
        <v>1</v>
      </c>
      <c r="I22" s="138">
        <f>IF(I$2=0,"-",'UNITING AGE WELL'!$B22)</f>
        <v>1</v>
      </c>
      <c r="J22" s="138">
        <f>IF(J$2=0,"-",UNITING_NSW_ACT!$B22)</f>
        <v>1</v>
      </c>
      <c r="K22" s="138" t="s">
        <v>68</v>
      </c>
      <c r="L22" s="138" t="s">
        <v>68</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9" t="s">
        <v>68</v>
      </c>
      <c r="AH22" s="166" t="s">
        <v>5</v>
      </c>
      <c r="AI22" s="167">
        <v>0.25</v>
      </c>
    </row>
    <row r="23" spans="1:35" ht="19" x14ac:dyDescent="0.2">
      <c r="A23" s="129" t="str">
        <f>REPORT!S4</f>
        <v>ALL MESSAGES RELEVANT TO SELECTIONS</v>
      </c>
      <c r="B23" s="130">
        <f t="shared" si="2"/>
        <v>1</v>
      </c>
      <c r="C23" s="165" t="s">
        <v>70</v>
      </c>
      <c r="D23" s="132">
        <f>IF(D$2=0,"-",BENETAS!$B23)</f>
        <v>1</v>
      </c>
      <c r="E23" s="132">
        <f>IF(E$2=0,"-",BLUE_CARE!$B23)</f>
        <v>1</v>
      </c>
      <c r="F23" s="132">
        <f>IF(F$2=0,"-",BOLTON_CLARKE!$B23)</f>
        <v>1</v>
      </c>
      <c r="G23" s="132" t="str">
        <f>IF(G$2=0,"-",HAMMONDCARE!$B23)</f>
        <v>-</v>
      </c>
      <c r="H23" s="132">
        <f>IF(H$2=0,"-",SILVER_CHAIN!$B23)</f>
        <v>1</v>
      </c>
      <c r="I23" s="132">
        <f>IF(I$2=0,"-",'UNITING AGE WELL'!$B23)</f>
        <v>1</v>
      </c>
      <c r="J23" s="132">
        <f>IF(J$2=0,"-",UNITING_NSW_ACT!$B23)</f>
        <v>1</v>
      </c>
      <c r="K23" s="132" t="s">
        <v>68</v>
      </c>
      <c r="L23" s="132" t="s">
        <v>68</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3" t="s">
        <v>68</v>
      </c>
      <c r="AH23" s="166" t="s">
        <v>6</v>
      </c>
      <c r="AI23" s="167">
        <v>0.2</v>
      </c>
    </row>
    <row r="24" spans="1:35" ht="19" x14ac:dyDescent="0.2">
      <c r="A24" s="169" t="str">
        <f>REPORT!T4</f>
        <v>OBVIOUS PROGRESSION</v>
      </c>
      <c r="B24" s="170">
        <f t="shared" si="2"/>
        <v>0.95238095238095233</v>
      </c>
      <c r="C24" s="171" t="s">
        <v>70</v>
      </c>
      <c r="D24" s="172">
        <f>IF(D$2=0,"-",BENETAS!$B24)</f>
        <v>0.66666666666666663</v>
      </c>
      <c r="E24" s="172">
        <f>IF(E$2=0,"-",BLUE_CARE!$B24)</f>
        <v>1</v>
      </c>
      <c r="F24" s="172">
        <f>IF(F$2=0,"-",BOLTON_CLARKE!$B24)</f>
        <v>1</v>
      </c>
      <c r="G24" s="172">
        <f>IF(G$2=0,"-",HAMMONDCARE!$B24)</f>
        <v>1</v>
      </c>
      <c r="H24" s="172">
        <f>IF(H$2=0,"-",SILVER_CHAIN!$B24)</f>
        <v>1</v>
      </c>
      <c r="I24" s="172">
        <f>IF(I$2=0,"-",'UNITING AGE WELL'!$B24)</f>
        <v>1</v>
      </c>
      <c r="J24" s="172">
        <f>IF(J$2=0,"-",UNITING_NSW_ACT!$B24)</f>
        <v>1</v>
      </c>
      <c r="K24" s="172" t="s">
        <v>68</v>
      </c>
      <c r="L24" s="172" t="s">
        <v>68</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3" t="s">
        <v>68</v>
      </c>
      <c r="AH24" s="166" t="s">
        <v>7</v>
      </c>
      <c r="AI24" s="167">
        <v>0.15</v>
      </c>
    </row>
    <row r="25" spans="1:35"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1"/>
      <c r="AH25" s="174" t="s">
        <v>8</v>
      </c>
      <c r="AI25" s="175">
        <v>0.25</v>
      </c>
    </row>
    <row r="26" spans="1:35" ht="21" x14ac:dyDescent="0.2">
      <c r="A26" s="123" t="s">
        <v>7</v>
      </c>
      <c r="B26" s="124">
        <f t="shared" ref="B26:B31" si="3">IF(C$2=0,"-",AVERAGE(D26:AF26))</f>
        <v>0.94285714285714284</v>
      </c>
      <c r="C26" s="164">
        <f>AI24</f>
        <v>0.15</v>
      </c>
      <c r="D26" s="126">
        <f>IF(D$2=0,"-",BENETAS!$B26)</f>
        <v>1</v>
      </c>
      <c r="E26" s="126">
        <f>IF(E$2=0,"-",BLUE_CARE!$B26)</f>
        <v>0.8</v>
      </c>
      <c r="F26" s="126">
        <f>IF(F$2=0,"-",BOLTON_CLARKE!$B26)</f>
        <v>0.8</v>
      </c>
      <c r="G26" s="126">
        <f>IF(G$2=0,"-",HAMMONDCARE!$B26)</f>
        <v>1</v>
      </c>
      <c r="H26" s="126">
        <f>IF(H$2=0,"-",SILVER_CHAIN!$B26)</f>
        <v>1</v>
      </c>
      <c r="I26" s="126">
        <f>IF(I$2=0,"-",'UNITING AGE WELL'!$B26)</f>
        <v>1</v>
      </c>
      <c r="J26" s="126">
        <f>IF(J$2=0,"-",UNITING_NSW_ACT!$B26)</f>
        <v>1</v>
      </c>
      <c r="K26" s="126" t="s">
        <v>68</v>
      </c>
      <c r="L26" s="126" t="s">
        <v>68</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7" t="s">
        <v>68</v>
      </c>
      <c r="AI26" s="176" t="s">
        <v>70</v>
      </c>
    </row>
    <row r="27" spans="1:35" ht="19" x14ac:dyDescent="0.2">
      <c r="A27" s="129" t="str">
        <f>REPORT!V4</f>
        <v>SINGLE VOICEOVER ARTIST</v>
      </c>
      <c r="B27" s="130">
        <f t="shared" si="3"/>
        <v>0.8571428571428571</v>
      </c>
      <c r="C27" s="165" t="s">
        <v>70</v>
      </c>
      <c r="D27" s="132">
        <f>IF(D$2=0,"-",BENETAS!$B27)</f>
        <v>1</v>
      </c>
      <c r="E27" s="132">
        <f>IF(E$2=0,"-",BLUE_CARE!$B27)</f>
        <v>0</v>
      </c>
      <c r="F27" s="132">
        <f>IF(F$2=0,"-",BOLTON_CLARKE!$B27)</f>
        <v>1</v>
      </c>
      <c r="G27" s="132">
        <f>IF(G$2=0,"-",HAMMONDCARE!$B27)</f>
        <v>1</v>
      </c>
      <c r="H27" s="132">
        <f>IF(H$2=0,"-",SILVER_CHAIN!$B27)</f>
        <v>1</v>
      </c>
      <c r="I27" s="132">
        <f>IF(I$2=0,"-",'UNITING AGE WELL'!$B27)</f>
        <v>1</v>
      </c>
      <c r="J27" s="132">
        <f>IF(J$2=0,"-",UNITING_NSW_ACT!$B27)</f>
        <v>1</v>
      </c>
      <c r="K27" s="132" t="s">
        <v>68</v>
      </c>
      <c r="L27" s="132" t="s">
        <v>68</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3" t="s">
        <v>68</v>
      </c>
    </row>
    <row r="28" spans="1:35" ht="19" x14ac:dyDescent="0.2">
      <c r="A28" s="135" t="str">
        <f>REPORT!W4</f>
        <v>NATURAL &amp; WELCOMING VOICEOVER</v>
      </c>
      <c r="B28" s="136">
        <f t="shared" si="3"/>
        <v>0.8571428571428571</v>
      </c>
      <c r="C28" s="168" t="s">
        <v>70</v>
      </c>
      <c r="D28" s="138">
        <f>IF(D$2=0,"-",BENETAS!$B28)</f>
        <v>1</v>
      </c>
      <c r="E28" s="138">
        <f>IF(E$2=0,"-",BLUE_CARE!$B28)</f>
        <v>1</v>
      </c>
      <c r="F28" s="138">
        <f>IF(F$2=0,"-",BOLTON_CLARKE!$B28)</f>
        <v>0</v>
      </c>
      <c r="G28" s="138">
        <f>IF(G$2=0,"-",HAMMONDCARE!$B28)</f>
        <v>1</v>
      </c>
      <c r="H28" s="138">
        <f>IF(H$2=0,"-",SILVER_CHAIN!$B28)</f>
        <v>1</v>
      </c>
      <c r="I28" s="138">
        <f>IF(I$2=0,"-",'UNITING AGE WELL'!$B28)</f>
        <v>1</v>
      </c>
      <c r="J28" s="138">
        <f>IF(J$2=0,"-",UNITING_NSW_ACT!$B28)</f>
        <v>1</v>
      </c>
      <c r="K28" s="138" t="s">
        <v>68</v>
      </c>
      <c r="L28" s="138" t="s">
        <v>68</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9" t="s">
        <v>68</v>
      </c>
    </row>
    <row r="29" spans="1:35" ht="19" x14ac:dyDescent="0.2">
      <c r="A29" s="129" t="str">
        <f>REPORT!X4</f>
        <v>PROFESSIONAL AUDIO RECORDINGS</v>
      </c>
      <c r="B29" s="130">
        <f t="shared" si="3"/>
        <v>1</v>
      </c>
      <c r="C29" s="165"/>
      <c r="D29" s="132">
        <f>IF(D$2=0,"-",BENETAS!$B29)</f>
        <v>1</v>
      </c>
      <c r="E29" s="132">
        <f>IF(E$2=0,"-",BLUE_CARE!$B29)</f>
        <v>1</v>
      </c>
      <c r="F29" s="132">
        <f>IF(F$2=0,"-",BOLTON_CLARKE!$B29)</f>
        <v>1</v>
      </c>
      <c r="G29" s="132">
        <f>IF(G$2=0,"-",HAMMONDCARE!$B29)</f>
        <v>1</v>
      </c>
      <c r="H29" s="132">
        <f>IF(H$2=0,"-",SILVER_CHAIN!$B29)</f>
        <v>1</v>
      </c>
      <c r="I29" s="132">
        <f>IF(I$2=0,"-",'UNITING AGE WELL'!$B29)</f>
        <v>1</v>
      </c>
      <c r="J29" s="132">
        <f>IF(J$2=0,"-",UNITING_NSW_ACT!$B29)</f>
        <v>1</v>
      </c>
      <c r="K29" s="132" t="s">
        <v>68</v>
      </c>
      <c r="L29" s="132" t="s">
        <v>68</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3" t="s">
        <v>68</v>
      </c>
    </row>
    <row r="30" spans="1:35" ht="19" x14ac:dyDescent="0.2">
      <c r="A30" s="135" t="str">
        <f>REPORT!Y4</f>
        <v>CLEAR &amp; CONCISE OPTIONS</v>
      </c>
      <c r="B30" s="136">
        <f t="shared" si="3"/>
        <v>1</v>
      </c>
      <c r="C30" s="168"/>
      <c r="D30" s="138">
        <f>IF(D$2=0,"-",BENETAS!$B30)</f>
        <v>1</v>
      </c>
      <c r="E30" s="138">
        <f>IF(E$2=0,"-",BLUE_CARE!$B30)</f>
        <v>1</v>
      </c>
      <c r="F30" s="138">
        <f>IF(F$2=0,"-",BOLTON_CLARKE!$B30)</f>
        <v>1</v>
      </c>
      <c r="G30" s="138" t="str">
        <f>IF(G$2=0,"-",HAMMONDCARE!$B30)</f>
        <v>-</v>
      </c>
      <c r="H30" s="138">
        <f>IF(H$2=0,"-",SILVER_CHAIN!$B30)</f>
        <v>1</v>
      </c>
      <c r="I30" s="138">
        <f>IF(I$2=0,"-",'UNITING AGE WELL'!$B30)</f>
        <v>1</v>
      </c>
      <c r="J30" s="138">
        <f>IF(J$2=0,"-",UNITING_NSW_ACT!$B30)</f>
        <v>1</v>
      </c>
      <c r="K30" s="138" t="s">
        <v>68</v>
      </c>
      <c r="L30" s="138" t="s">
        <v>68</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9" t="s">
        <v>68</v>
      </c>
    </row>
    <row r="31" spans="1:35" ht="19" x14ac:dyDescent="0.2">
      <c r="A31" s="141" t="str">
        <f>REPORT!Z4</f>
        <v>CLEAR &amp; CONCISE MESSAGES</v>
      </c>
      <c r="B31" s="142">
        <f t="shared" si="3"/>
        <v>1</v>
      </c>
      <c r="C31" s="177" t="s">
        <v>70</v>
      </c>
      <c r="D31" s="144">
        <f>IF(D$2=0,"-",BENETAS!$B31)</f>
        <v>1</v>
      </c>
      <c r="E31" s="144">
        <f>IF(E$2=0,"-",BLUE_CARE!$B31)</f>
        <v>1</v>
      </c>
      <c r="F31" s="144">
        <f>IF(F$2=0,"-",BOLTON_CLARKE!$B31)</f>
        <v>1</v>
      </c>
      <c r="G31" s="144">
        <f>IF(G$2=0,"-",HAMMONDCARE!$B31)</f>
        <v>1</v>
      </c>
      <c r="H31" s="144">
        <f>IF(H$2=0,"-",SILVER_CHAIN!$B31)</f>
        <v>1</v>
      </c>
      <c r="I31" s="144">
        <f>IF(I$2=0,"-",'UNITING AGE WELL'!$B31)</f>
        <v>1</v>
      </c>
      <c r="J31" s="144">
        <f>IF(J$2=0,"-",UNITING_NSW_ACT!$B31)</f>
        <v>1</v>
      </c>
      <c r="K31" s="144" t="s">
        <v>68</v>
      </c>
      <c r="L31" s="144" t="s">
        <v>68</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5" t="s">
        <v>68</v>
      </c>
    </row>
    <row r="32" spans="1:35"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1"/>
    </row>
    <row r="33" spans="1:34" ht="21" x14ac:dyDescent="0.2">
      <c r="A33" s="178" t="s">
        <v>8</v>
      </c>
      <c r="B33" s="153">
        <f t="shared" ref="B33:B41" si="4">IF(C$2=0,"-",AVERAGE(D33:AF33))</f>
        <v>0.76488095238095244</v>
      </c>
      <c r="C33" s="154">
        <f>AI25</f>
        <v>0.25</v>
      </c>
      <c r="D33" s="126">
        <f>IF(D$2=0,"-",BENETAS!$B33)</f>
        <v>0.79166666666666674</v>
      </c>
      <c r="E33" s="126">
        <f>IF(E$2=0,"-",BLUE_CARE!$B33)</f>
        <v>0.6875</v>
      </c>
      <c r="F33" s="126">
        <f>IF(F$2=0,"-",BOLTON_CLARKE!$B33)</f>
        <v>0.78125</v>
      </c>
      <c r="G33" s="126">
        <f>IF(G$2=0,"-",HAMMONDCARE!$B33)</f>
        <v>0.6875</v>
      </c>
      <c r="H33" s="126">
        <f>IF(H$2=0,"-",SILVER_CHAIN!$B33)</f>
        <v>0.5625</v>
      </c>
      <c r="I33" s="126">
        <f>IF(I$2=0,"-",'UNITING AGE WELL'!$B33)</f>
        <v>0.9375</v>
      </c>
      <c r="J33" s="126">
        <f>IF(J$2=0,"-",UNITING_NSW_ACT!$B33)</f>
        <v>0.90625</v>
      </c>
      <c r="K33" s="126" t="s">
        <v>68</v>
      </c>
      <c r="L33" s="126" t="s">
        <v>68</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7" t="s">
        <v>68</v>
      </c>
    </row>
    <row r="34" spans="1:34" ht="19" x14ac:dyDescent="0.2">
      <c r="A34" s="179" t="str">
        <f>REPORT!AB4</f>
        <v>NAVIGATION TIME &lt;= 30 secs</v>
      </c>
      <c r="B34" s="156">
        <f t="shared" si="4"/>
        <v>0.86904761904761896</v>
      </c>
      <c r="C34" s="131" t="s">
        <v>70</v>
      </c>
      <c r="D34" s="132">
        <f>IF(D$2=0,"-",BENETAS!$B35)</f>
        <v>0.33333333333333331</v>
      </c>
      <c r="E34" s="132">
        <f>IF(E$2=0,"-",BLUE_CARE!$B35)</f>
        <v>1</v>
      </c>
      <c r="F34" s="132">
        <f>IF(F$2=0,"-",BOLTON_CLARKE!$B35)</f>
        <v>1</v>
      </c>
      <c r="G34" s="132">
        <f>IF(G$2=0,"-",HAMMONDCARE!$B35)</f>
        <v>1</v>
      </c>
      <c r="H34" s="132">
        <f>IF(H$2=0,"-",SILVER_CHAIN!$B35)</f>
        <v>0.75</v>
      </c>
      <c r="I34" s="132">
        <f>IF(I$2=0,"-",'UNITING AGE WELL'!$B35)</f>
        <v>1</v>
      </c>
      <c r="J34" s="132">
        <f>IF(J$2=0,"-",UNITING_NSW_ACT!$B35)</f>
        <v>1</v>
      </c>
      <c r="K34" s="132" t="s">
        <v>68</v>
      </c>
      <c r="L34" s="132" t="s">
        <v>68</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3" t="s">
        <v>68</v>
      </c>
      <c r="AH34" s="180"/>
    </row>
    <row r="35" spans="1:34" ht="19" x14ac:dyDescent="0.2">
      <c r="A35" s="181" t="str">
        <f>REPORT!AC4</f>
        <v>NAVIGATION TIME &lt;= 1 MIN</v>
      </c>
      <c r="B35" s="158">
        <f t="shared" si="4"/>
        <v>1</v>
      </c>
      <c r="C35" s="137" t="s">
        <v>70</v>
      </c>
      <c r="D35" s="138">
        <f>IF(D$2=0,"-",BENETAS!$B36)</f>
        <v>1</v>
      </c>
      <c r="E35" s="138">
        <f>IF(E$2=0,"-",BLUE_CARE!$B36)</f>
        <v>1</v>
      </c>
      <c r="F35" s="138">
        <f>IF(F$2=0,"-",BOLTON_CLARKE!$B36)</f>
        <v>1</v>
      </c>
      <c r="G35" s="138">
        <f>IF(G$2=0,"-",HAMMONDCARE!$B36)</f>
        <v>1</v>
      </c>
      <c r="H35" s="138">
        <f>IF(H$2=0,"-",SILVER_CHAIN!$B36)</f>
        <v>1</v>
      </c>
      <c r="I35" s="138">
        <f>IF(I$2=0,"-",'UNITING AGE WELL'!$B36)</f>
        <v>1</v>
      </c>
      <c r="J35" s="138">
        <f>IF(J$2=0,"-",UNITING_NSW_ACT!$B36)</f>
        <v>1</v>
      </c>
      <c r="K35" s="138" t="s">
        <v>68</v>
      </c>
      <c r="L35" s="138" t="s">
        <v>68</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9" t="s">
        <v>68</v>
      </c>
    </row>
    <row r="36" spans="1:34" ht="19" x14ac:dyDescent="0.2">
      <c r="A36" s="179" t="str">
        <f>REPORT!AD4</f>
        <v>TOTAL MESSAGE TIME &lt;= 30 SECS</v>
      </c>
      <c r="B36" s="156">
        <f t="shared" si="4"/>
        <v>0.80952380952380942</v>
      </c>
      <c r="C36" s="131"/>
      <c r="D36" s="132">
        <f>IF(D$2=0,"-",BENETAS!$B34)</f>
        <v>0.66666666666666663</v>
      </c>
      <c r="E36" s="132">
        <f>IF(E$2=0,"-",BLUE_CARE!$B34)</f>
        <v>1</v>
      </c>
      <c r="F36" s="132">
        <f>IF(F$2=0,"-",BOLTON_CLARKE!$B34)</f>
        <v>0</v>
      </c>
      <c r="G36" s="132">
        <f>IF(G$2=0,"-",HAMMONDCARE!$B34)</f>
        <v>1</v>
      </c>
      <c r="H36" s="132">
        <f>IF(H$2=0,"-",SILVER_CHAIN!$B34)</f>
        <v>1</v>
      </c>
      <c r="I36" s="132">
        <f>IF(I$2=0,"-",'UNITING AGE WELL'!$B34)</f>
        <v>1</v>
      </c>
      <c r="J36" s="132">
        <f>IF(J$2=0,"-",UNITING_NSW_ACT!$B34)</f>
        <v>1</v>
      </c>
      <c r="K36" s="132" t="s">
        <v>68</v>
      </c>
      <c r="L36" s="132" t="s">
        <v>68</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3" t="s">
        <v>68</v>
      </c>
      <c r="AG36" s="94" t="s">
        <v>70</v>
      </c>
    </row>
    <row r="37" spans="1:34" ht="19" x14ac:dyDescent="0.2">
      <c r="A37" s="181" t="str">
        <f>REPORT!AE4</f>
        <v>WAIT TIME &lt;= 10 SECS</v>
      </c>
      <c r="B37" s="158">
        <f t="shared" si="4"/>
        <v>0.22619047619047619</v>
      </c>
      <c r="C37" s="137"/>
      <c r="D37" s="138">
        <f>IF(D$2=0,"-",BENETAS!$B37)</f>
        <v>0.33333333333333331</v>
      </c>
      <c r="E37" s="138">
        <f>IF(E$2=0,"-",BLUE_CARE!$B37)</f>
        <v>0</v>
      </c>
      <c r="F37" s="138">
        <f>IF(F$2=0,"-",BOLTON_CLARKE!$B37)</f>
        <v>0.5</v>
      </c>
      <c r="G37" s="138">
        <f>IF(G$2=0,"-",HAMMONDCARE!$B37)</f>
        <v>0</v>
      </c>
      <c r="H37" s="138">
        <f>IF(H$2=0,"-",SILVER_CHAIN!$B37)</f>
        <v>0</v>
      </c>
      <c r="I37" s="138">
        <f>IF(I$2=0,"-",'UNITING AGE WELL'!$B37)</f>
        <v>0.5</v>
      </c>
      <c r="J37" s="138">
        <f>IF(J$2=0,"-",UNITING_NSW_ACT!$B37)</f>
        <v>0.25</v>
      </c>
      <c r="K37" s="138" t="s">
        <v>68</v>
      </c>
      <c r="L37" s="138" t="s">
        <v>68</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9" t="s">
        <v>68</v>
      </c>
    </row>
    <row r="38" spans="1:34" ht="19" x14ac:dyDescent="0.2">
      <c r="A38" s="179" t="str">
        <f>REPORT!AF4</f>
        <v>WAIT TIME &lt;= 30 SECS</v>
      </c>
      <c r="B38" s="156">
        <f t="shared" si="4"/>
        <v>0.6071428571428571</v>
      </c>
      <c r="C38" s="131"/>
      <c r="D38" s="132">
        <f>IF(D$2=0,"-",BENETAS!$B38)</f>
        <v>1</v>
      </c>
      <c r="E38" s="132">
        <f>IF(E$2=0,"-",BLUE_CARE!$B38)</f>
        <v>0.25</v>
      </c>
      <c r="F38" s="132">
        <f>IF(F$2=0,"-",BOLTON_CLARKE!$B38)</f>
        <v>0.75</v>
      </c>
      <c r="G38" s="132">
        <f>IF(G$2=0,"-",HAMMONDCARE!$B38)</f>
        <v>0.25</v>
      </c>
      <c r="H38" s="132">
        <f>IF(H$2=0,"-",SILVER_CHAIN!$B38)</f>
        <v>0</v>
      </c>
      <c r="I38" s="132">
        <f>IF(I$2=0,"-",'UNITING AGE WELL'!$B38)</f>
        <v>1</v>
      </c>
      <c r="J38" s="132">
        <f>IF(J$2=0,"-",UNITING_NSW_ACT!$B38)</f>
        <v>1</v>
      </c>
      <c r="K38" s="132" t="s">
        <v>68</v>
      </c>
      <c r="L38" s="132" t="s">
        <v>68</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3" t="s">
        <v>68</v>
      </c>
    </row>
    <row r="39" spans="1:34" ht="19" x14ac:dyDescent="0.2">
      <c r="A39" s="181" t="str">
        <f>REPORT!AG4</f>
        <v>WAIT TIME &lt;= 2 MINS</v>
      </c>
      <c r="B39" s="158">
        <f t="shared" si="4"/>
        <v>0.7142857142857143</v>
      </c>
      <c r="C39" s="137"/>
      <c r="D39" s="138">
        <f>IF(D$2=0,"-",BENETAS!$B39)</f>
        <v>1</v>
      </c>
      <c r="E39" s="138">
        <f>IF(E$2=0,"-",BLUE_CARE!$B39)</f>
        <v>0.25</v>
      </c>
      <c r="F39" s="138">
        <f>IF(F$2=0,"-",BOLTON_CLARKE!$B39)</f>
        <v>1</v>
      </c>
      <c r="G39" s="138">
        <f>IF(G$2=0,"-",HAMMONDCARE!$B39)</f>
        <v>0.75</v>
      </c>
      <c r="H39" s="138">
        <f>IF(H$2=0,"-",SILVER_CHAIN!$B39)</f>
        <v>0</v>
      </c>
      <c r="I39" s="138">
        <f>IF(I$2=0,"-",'UNITING AGE WELL'!$B39)</f>
        <v>1</v>
      </c>
      <c r="J39" s="138">
        <f>IF(J$2=0,"-",UNITING_NSW_ACT!$B39)</f>
        <v>1</v>
      </c>
      <c r="K39" s="138" t="s">
        <v>68</v>
      </c>
      <c r="L39" s="138" t="s">
        <v>68</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9" t="s">
        <v>68</v>
      </c>
    </row>
    <row r="40" spans="1:34" ht="19" x14ac:dyDescent="0.2">
      <c r="A40" s="179" t="str">
        <f>REPORT!AH4</f>
        <v>WAIT TIME &lt;= 5 MINS</v>
      </c>
      <c r="B40" s="156">
        <f t="shared" si="4"/>
        <v>0.9285714285714286</v>
      </c>
      <c r="C40" s="131" t="s">
        <v>70</v>
      </c>
      <c r="D40" s="132">
        <f>IF(D$2=0,"-",BENETAS!$B40)</f>
        <v>1</v>
      </c>
      <c r="E40" s="132">
        <f>IF(E$2=0,"-",BLUE_CARE!$B40)</f>
        <v>1</v>
      </c>
      <c r="F40" s="132">
        <f>IF(F$2=0,"-",BOLTON_CLARKE!$B40)</f>
        <v>1</v>
      </c>
      <c r="G40" s="132">
        <f>IF(G$2=0,"-",HAMMONDCARE!$B40)</f>
        <v>0.75</v>
      </c>
      <c r="H40" s="132">
        <f>IF(H$2=0,"-",SILVER_CHAIN!$B40)</f>
        <v>0.75</v>
      </c>
      <c r="I40" s="132">
        <f>IF(I$2=0,"-",'UNITING AGE WELL'!$B40)</f>
        <v>1</v>
      </c>
      <c r="J40" s="132">
        <f>IF(J$2=0,"-",UNITING_NSW_ACT!$B40)</f>
        <v>1</v>
      </c>
      <c r="K40" s="132" t="s">
        <v>68</v>
      </c>
      <c r="L40" s="132" t="s">
        <v>68</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3" t="s">
        <v>68</v>
      </c>
      <c r="AG40" s="182"/>
    </row>
    <row r="41" spans="1:34" ht="19" x14ac:dyDescent="0.2">
      <c r="A41" s="183" t="str">
        <f>REPORT!AI4</f>
        <v>WAIT TIME &lt; 10 MINS</v>
      </c>
      <c r="B41" s="184">
        <f t="shared" si="4"/>
        <v>0.9642857142857143</v>
      </c>
      <c r="C41" s="185" t="s">
        <v>70</v>
      </c>
      <c r="D41" s="186">
        <f>IF(D$2=0,"-",BENETAS!$B41)</f>
        <v>1</v>
      </c>
      <c r="E41" s="186">
        <f>IF(E$2=0,"-",BLUE_CARE!$B41)</f>
        <v>1</v>
      </c>
      <c r="F41" s="186">
        <f>IF(F$2=0,"-",BOLTON_CLARKE!$B41)</f>
        <v>1</v>
      </c>
      <c r="G41" s="186">
        <f>IF(G$2=0,"-",HAMMONDCARE!$B41)</f>
        <v>0.75</v>
      </c>
      <c r="H41" s="186">
        <f>IF(H$2=0,"-",SILVER_CHAIN!$B41)</f>
        <v>1</v>
      </c>
      <c r="I41" s="186">
        <f>IF(I$2=0,"-",'UNITING AGE WELL'!$B41)</f>
        <v>1</v>
      </c>
      <c r="J41" s="186">
        <f>IF(J$2=0,"-",UNITING_NSW_ACT!$B41)</f>
        <v>1</v>
      </c>
      <c r="K41" s="186" t="s">
        <v>68</v>
      </c>
      <c r="L41" s="186" t="s">
        <v>68</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7" t="s">
        <v>68</v>
      </c>
    </row>
    <row r="42" spans="1:34"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1"/>
      <c r="AG42" s="190"/>
    </row>
    <row r="43" spans="1:34" ht="21" x14ac:dyDescent="0.2">
      <c r="A43" s="191" t="str">
        <f>REPORT!AK4</f>
        <v>OVERALL % ACCESS DEDUCTIONS</v>
      </c>
      <c r="B43" s="192">
        <f t="shared" ref="B43:B52" si="5">IF(C$2=0,"-",AVERAGE(D43:AF43))</f>
        <v>0.10714285714285714</v>
      </c>
      <c r="C43" s="193" t="s">
        <v>115</v>
      </c>
      <c r="D43" s="194">
        <f>IF(D$2=0,"-",BENETAS!$B43)</f>
        <v>0</v>
      </c>
      <c r="E43" s="194">
        <f>IF(E$2=0,"-",BLUE_CARE!$B43)</f>
        <v>0</v>
      </c>
      <c r="F43" s="194">
        <f>IF(F$2=0,"-",BOLTON_CLARKE!$B43)</f>
        <v>0</v>
      </c>
      <c r="G43" s="194">
        <f>IF(G$2=0,"-",HAMMONDCARE!$B43)</f>
        <v>0.25</v>
      </c>
      <c r="H43" s="194">
        <f>IF(H$2=0,"-",SILVER_CHAIN!$B43)</f>
        <v>0.5</v>
      </c>
      <c r="I43" s="194">
        <f>IF(I$2=0,"-",'UNITING AGE WELL'!$B43)</f>
        <v>0</v>
      </c>
      <c r="J43" s="194">
        <f>IF(J$2=0,"-",UNITING_NSW_ACT!$B43)</f>
        <v>0</v>
      </c>
      <c r="K43" s="195" t="s">
        <v>68</v>
      </c>
      <c r="L43" s="195" t="s">
        <v>68</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6" t="s">
        <v>68</v>
      </c>
    </row>
    <row r="44" spans="1:34" ht="19" x14ac:dyDescent="0.2">
      <c r="A44" s="179" t="str">
        <f>REPORT!AL4</f>
        <v>NO ACCOUNT ID REQUEST OPTION</v>
      </c>
      <c r="B44" s="156">
        <f t="shared" si="5"/>
        <v>0</v>
      </c>
      <c r="C44" s="197">
        <v>-0.1</v>
      </c>
      <c r="D44" s="198">
        <f>IF(D$2=0,"-",BENETAS!$B44)</f>
        <v>0</v>
      </c>
      <c r="E44" s="198">
        <f>IF(E$2=0,"-",BLUE_CARE!$B44)</f>
        <v>0</v>
      </c>
      <c r="F44" s="198">
        <f>IF(F$2=0,"-",BOLTON_CLARKE!$B44)</f>
        <v>0</v>
      </c>
      <c r="G44" s="198">
        <f>IF(G$2=0,"-",HAMMONDCARE!$B44)</f>
        <v>0</v>
      </c>
      <c r="H44" s="198">
        <f>IF(H$2=0,"-",SILVER_CHAIN!$B44)</f>
        <v>0</v>
      </c>
      <c r="I44" s="198">
        <f>IF(I$2=0,"-",'UNITING AGE WELL'!$B44)</f>
        <v>0</v>
      </c>
      <c r="J44" s="198">
        <f>IF(J$2=0,"-",UNITING_NSW_ACT!$B44)</f>
        <v>0</v>
      </c>
      <c r="K44" s="198" t="s">
        <v>68</v>
      </c>
      <c r="L44" s="198" t="s">
        <v>68</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9" t="s">
        <v>68</v>
      </c>
    </row>
    <row r="45" spans="1:34" ht="19" x14ac:dyDescent="0.2">
      <c r="A45" s="181" t="str">
        <f>REPORT!AM4</f>
        <v>MAJOR RECORDING GLITCHES</v>
      </c>
      <c r="B45" s="158">
        <f t="shared" si="5"/>
        <v>0</v>
      </c>
      <c r="C45" s="200">
        <v>-0.3</v>
      </c>
      <c r="D45" s="138">
        <f>IF(D$2=0,"-",BENETAS!$B45)</f>
        <v>0</v>
      </c>
      <c r="E45" s="138">
        <f>IF(E$2=0,"-",BLUE_CARE!$B45)</f>
        <v>0</v>
      </c>
      <c r="F45" s="138">
        <f>IF(F$2=0,"-",BOLTON_CLARKE!$B45)</f>
        <v>0</v>
      </c>
      <c r="G45" s="138">
        <f>IF(G$2=0,"-",HAMMONDCARE!$B45)</f>
        <v>0</v>
      </c>
      <c r="H45" s="138">
        <f>IF(H$2=0,"-",SILVER_CHAIN!$B45)</f>
        <v>0</v>
      </c>
      <c r="I45" s="138">
        <f>IF(I$2=0,"-",'UNITING AGE WELL'!$B45)</f>
        <v>0</v>
      </c>
      <c r="J45" s="138">
        <f>IF(J$2=0,"-",UNITING_NSW_ACT!$B45)</f>
        <v>0</v>
      </c>
      <c r="K45" s="138" t="s">
        <v>68</v>
      </c>
      <c r="L45" s="138" t="s">
        <v>68</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9" t="s">
        <v>68</v>
      </c>
      <c r="AH45" s="94" t="s">
        <v>70</v>
      </c>
    </row>
    <row r="46" spans="1:34" ht="19" x14ac:dyDescent="0.2">
      <c r="A46" s="179" t="str">
        <f>REPORT!AN4</f>
        <v>VOICE OR SELECTION REJECTIONS</v>
      </c>
      <c r="B46" s="156">
        <f t="shared" si="5"/>
        <v>0</v>
      </c>
      <c r="C46" s="201">
        <v>-0.2</v>
      </c>
      <c r="D46" s="132">
        <f>IF(D$2=0,"-",BENETAS!$B46)</f>
        <v>0</v>
      </c>
      <c r="E46" s="132">
        <f>IF(E$2=0,"-",BLUE_CARE!$B46)</f>
        <v>0</v>
      </c>
      <c r="F46" s="132">
        <f>IF(F$2=0,"-",BOLTON_CLARKE!$B46)</f>
        <v>0</v>
      </c>
      <c r="G46" s="132">
        <f>IF(G$2=0,"-",HAMMONDCARE!$B46)</f>
        <v>0</v>
      </c>
      <c r="H46" s="132">
        <f>IF(H$2=0,"-",SILVER_CHAIN!$B46)</f>
        <v>0</v>
      </c>
      <c r="I46" s="132">
        <f>IF(I$2=0,"-",'UNITING AGE WELL'!$B46)</f>
        <v>0</v>
      </c>
      <c r="J46" s="132">
        <f>IF(J$2=0,"-",UNITING_NSW_ACT!$B46)</f>
        <v>0</v>
      </c>
      <c r="K46" s="132" t="s">
        <v>68</v>
      </c>
      <c r="L46" s="132" t="s">
        <v>68</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3" t="s">
        <v>68</v>
      </c>
    </row>
    <row r="47" spans="1:34" ht="19" x14ac:dyDescent="0.2">
      <c r="A47" s="181" t="str">
        <f>REPORT!AO4</f>
        <v>REPEATED MENU OPTIONS OR RECORDINGS</v>
      </c>
      <c r="B47" s="158">
        <f t="shared" si="5"/>
        <v>0</v>
      </c>
      <c r="C47" s="200">
        <v>-0.2</v>
      </c>
      <c r="D47" s="138">
        <f>IF(D$2=0,"-",BENETAS!$B47)</f>
        <v>0</v>
      </c>
      <c r="E47" s="138">
        <f>IF(E$2=0,"-",BLUE_CARE!$B47)</f>
        <v>0</v>
      </c>
      <c r="F47" s="138">
        <f>IF(F$2=0,"-",BOLTON_CLARKE!$B47)</f>
        <v>0</v>
      </c>
      <c r="G47" s="138">
        <f>IF(G$2=0,"-",HAMMONDCARE!$B47)</f>
        <v>0</v>
      </c>
      <c r="H47" s="138">
        <f>IF(H$2=0,"-",SILVER_CHAIN!$B47)</f>
        <v>0</v>
      </c>
      <c r="I47" s="138">
        <f>IF(I$2=0,"-",'UNITING AGE WELL'!$B47)</f>
        <v>0</v>
      </c>
      <c r="J47" s="138">
        <f>IF(J$2=0,"-",UNITING_NSW_ACT!$B47)</f>
        <v>0</v>
      </c>
      <c r="K47" s="138" t="s">
        <v>68</v>
      </c>
      <c r="L47" s="138" t="s">
        <v>68</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9" t="s">
        <v>68</v>
      </c>
    </row>
    <row r="48" spans="1:34" ht="19" x14ac:dyDescent="0.2">
      <c r="A48" s="179" t="str">
        <f>REPORT!AP4</f>
        <v>PERSISTENT PUSH TO ONLINE CHANNELS</v>
      </c>
      <c r="B48" s="156">
        <f t="shared" si="5"/>
        <v>0</v>
      </c>
      <c r="C48" s="201">
        <v>-0.2</v>
      </c>
      <c r="D48" s="132">
        <f>IF(D$2=0,"-",BENETAS!$B48)</f>
        <v>0</v>
      </c>
      <c r="E48" s="132">
        <f>IF(E$2=0,"-",BLUE_CARE!$B48)</f>
        <v>0</v>
      </c>
      <c r="F48" s="132">
        <f>IF(F$2=0,"-",BOLTON_CLARKE!$B48)</f>
        <v>0</v>
      </c>
      <c r="G48" s="132">
        <f>IF(G$2=0,"-",HAMMONDCARE!$B48)</f>
        <v>0</v>
      </c>
      <c r="H48" s="132">
        <f>IF(H$2=0,"-",SILVER_CHAIN!$B48)</f>
        <v>0</v>
      </c>
      <c r="I48" s="132">
        <f>IF(I$2=0,"-",'UNITING AGE WELL'!$B48)</f>
        <v>0</v>
      </c>
      <c r="J48" s="132">
        <f>IF(J$2=0,"-",UNITING_NSW_ACT!$B48)</f>
        <v>0</v>
      </c>
      <c r="K48" s="132" t="s">
        <v>68</v>
      </c>
      <c r="L48" s="132" t="s">
        <v>68</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3" t="s">
        <v>68</v>
      </c>
    </row>
    <row r="49" spans="1:34" ht="19" x14ac:dyDescent="0.2">
      <c r="A49" s="181" t="str">
        <f>REPORT!AQ4</f>
        <v>EXCESSIVE QUEUE MESSAGING (repeats 0-30 secs)</v>
      </c>
      <c r="B49" s="158">
        <f t="shared" si="5"/>
        <v>0</v>
      </c>
      <c r="C49" s="200">
        <v>-0.2</v>
      </c>
      <c r="D49" s="138">
        <f>IF(D$2=0,"-",BENETAS!$B49)</f>
        <v>0</v>
      </c>
      <c r="E49" s="138">
        <f>IF(E$2=0,"-",BLUE_CARE!$B49)</f>
        <v>0</v>
      </c>
      <c r="F49" s="138">
        <f>IF(F$2=0,"-",BOLTON_CLARKE!$B49)</f>
        <v>0</v>
      </c>
      <c r="G49" s="138">
        <f>IF(G$2=0,"-",HAMMONDCARE!$B49)</f>
        <v>0</v>
      </c>
      <c r="H49" s="138">
        <f>IF(H$2=0,"-",SILVER_CHAIN!$B49)</f>
        <v>0</v>
      </c>
      <c r="I49" s="138">
        <f>IF(I$2=0,"-",'UNITING AGE WELL'!$B49)</f>
        <v>0</v>
      </c>
      <c r="J49" s="138">
        <f>IF(J$2=0,"-",UNITING_NSW_ACT!$B49)</f>
        <v>0</v>
      </c>
      <c r="K49" s="138" t="s">
        <v>68</v>
      </c>
      <c r="L49" s="138" t="s">
        <v>68</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9" t="s">
        <v>68</v>
      </c>
    </row>
    <row r="50" spans="1:34" ht="19" x14ac:dyDescent="0.2">
      <c r="A50" s="179" t="str">
        <f>REPORT!AR4</f>
        <v>EXCESSIVE QUEUE MESSAGING (repeats 30-60 secs)</v>
      </c>
      <c r="B50" s="156">
        <f t="shared" si="5"/>
        <v>0</v>
      </c>
      <c r="C50" s="201">
        <v>-0.1</v>
      </c>
      <c r="D50" s="132">
        <f>IF(D$2=0,"-",BENETAS!$B50)</f>
        <v>0</v>
      </c>
      <c r="E50" s="132">
        <f>IF(E$2=0,"-",BLUE_CARE!$B50)</f>
        <v>0</v>
      </c>
      <c r="F50" s="132">
        <f>IF(F$2=0,"-",BOLTON_CLARKE!$B50)</f>
        <v>0</v>
      </c>
      <c r="G50" s="132">
        <f>IF(G$2=0,"-",HAMMONDCARE!$B50)</f>
        <v>0</v>
      </c>
      <c r="H50" s="132">
        <f>IF(H$2=0,"-",SILVER_CHAIN!$B50)</f>
        <v>0</v>
      </c>
      <c r="I50" s="132">
        <f>IF(I$2=0,"-",'UNITING AGE WELL'!$B50)</f>
        <v>0</v>
      </c>
      <c r="J50" s="132">
        <f>IF(J$2=0,"-",UNITING_NSW_ACT!$B50)</f>
        <v>0</v>
      </c>
      <c r="K50" s="132" t="s">
        <v>68</v>
      </c>
      <c r="L50" s="132" t="s">
        <v>68</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3" t="s">
        <v>68</v>
      </c>
    </row>
    <row r="51" spans="1:34" ht="19" x14ac:dyDescent="0.2">
      <c r="A51" s="202" t="str">
        <f>REPORT!AS4</f>
        <v>NOT ANSWERED IN TIME</v>
      </c>
      <c r="B51" s="203">
        <f t="shared" si="5"/>
        <v>0.10714285714285714</v>
      </c>
      <c r="C51" s="204">
        <v>-0.5</v>
      </c>
      <c r="D51" s="205">
        <f>IF(D$2=0,"-",BENETAS!$B51)</f>
        <v>0</v>
      </c>
      <c r="E51" s="205">
        <f>IF(E$2=0,"-",BLUE_CARE!$B51)</f>
        <v>0</v>
      </c>
      <c r="F51" s="205">
        <f>IF(F$2=0,"-",BOLTON_CLARKE!$B51)</f>
        <v>0</v>
      </c>
      <c r="G51" s="205">
        <f>IF(G$2=0,"-",HAMMONDCARE!$B51)</f>
        <v>0.25</v>
      </c>
      <c r="H51" s="205">
        <f>IF(H$2=0,"-",SILVER_CHAIN!$B51)</f>
        <v>0.5</v>
      </c>
      <c r="I51" s="205">
        <f>IF(I$2=0,"-",'UNITING AGE WELL'!$B51)</f>
        <v>0</v>
      </c>
      <c r="J51" s="205">
        <f>IF(J$2=0,"-",UNITING_NSW_ACT!$B51)</f>
        <v>0</v>
      </c>
      <c r="K51" s="205" t="s">
        <v>68</v>
      </c>
      <c r="L51" s="205" t="s">
        <v>68</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6" t="s">
        <v>68</v>
      </c>
    </row>
    <row r="52" spans="1:34" ht="19" x14ac:dyDescent="0.2">
      <c r="A52" s="207" t="str">
        <f>REPORT!AT4</f>
        <v>FORCED ABANDONMENT</v>
      </c>
      <c r="B52" s="208">
        <f t="shared" si="5"/>
        <v>4.7619047619047616E-2</v>
      </c>
      <c r="C52" s="209" t="s">
        <v>116</v>
      </c>
      <c r="D52" s="210">
        <f>IF(D$2=0,"-",BENETAS!$B52)</f>
        <v>0.33333333333333331</v>
      </c>
      <c r="E52" s="210">
        <f>IF(E$2=0,"-",BLUE_CARE!$B52)</f>
        <v>0</v>
      </c>
      <c r="F52" s="210">
        <f>IF(F$2=0,"-",BOLTON_CLARKE!$B52)</f>
        <v>0</v>
      </c>
      <c r="G52" s="210">
        <f>IF(G$2=0,"-",HAMMONDCARE!$B52)</f>
        <v>0</v>
      </c>
      <c r="H52" s="210">
        <f>IF(H$2=0,"-",SILVER_CHAIN!$B52)</f>
        <v>0</v>
      </c>
      <c r="I52" s="210">
        <f>IF(I$2=0,"-",'UNITING AGE WELL'!$B52)</f>
        <v>0</v>
      </c>
      <c r="J52" s="210">
        <f>IF(J$2=0,"-",UNITING_NSW_ACT!$B52)</f>
        <v>0</v>
      </c>
      <c r="K52" s="210" t="s">
        <v>68</v>
      </c>
      <c r="L52" s="210" t="s">
        <v>68</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1" t="s">
        <v>68</v>
      </c>
      <c r="AG52" s="212" t="s">
        <v>70</v>
      </c>
    </row>
    <row r="53" spans="1:34"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6"/>
    </row>
    <row r="54" spans="1:34" ht="24" x14ac:dyDescent="0.2">
      <c r="A54" s="217" t="s">
        <v>117</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20"/>
    </row>
    <row r="55" spans="1:34" ht="19" x14ac:dyDescent="0.2">
      <c r="A55" s="221" t="str">
        <f>REPORT!AV4</f>
        <v>CALL ANSWERED-ACCESS</v>
      </c>
      <c r="B55" s="222">
        <f t="shared" ref="B55:B59" si="6">IF(C$2=0,"-",AVERAGE(D55:AF55))</f>
        <v>0.84523809523809512</v>
      </c>
      <c r="C55" s="223" t="s">
        <v>70</v>
      </c>
      <c r="D55" s="224">
        <f>IF(D$2=0,"-",BENETAS!$B55)</f>
        <v>0.66666666666666663</v>
      </c>
      <c r="E55" s="224">
        <f>IF(E$2=0,"-",BLUE_CARE!$B55)</f>
        <v>1</v>
      </c>
      <c r="F55" s="224">
        <f>IF(F$2=0,"-",BOLTON_CLARKE!$B55)</f>
        <v>1</v>
      </c>
      <c r="G55" s="224">
        <f>IF(G$2=0,"-",HAMMONDCARE!$B55)</f>
        <v>0.75</v>
      </c>
      <c r="H55" s="224">
        <f>IF(H$2=0,"-",SILVER_CHAIN!$B55)</f>
        <v>0.5</v>
      </c>
      <c r="I55" s="224">
        <f>IF(I$2=0,"-",'UNITING AGE WELL'!$B55)</f>
        <v>1</v>
      </c>
      <c r="J55" s="224">
        <f>IF(J$2=0,"-",UNITING_NSW_ACT!$B55)</f>
        <v>1</v>
      </c>
      <c r="K55" s="225" t="s">
        <v>68</v>
      </c>
      <c r="L55" s="225" t="s">
        <v>68</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6" t="s">
        <v>68</v>
      </c>
    </row>
    <row r="56" spans="1:34" ht="19" x14ac:dyDescent="0.2">
      <c r="A56" s="179" t="str">
        <f>REPORT!AW4</f>
        <v>MENU IVR</v>
      </c>
      <c r="B56" s="227">
        <f t="shared" si="6"/>
        <v>0.8571428571428571</v>
      </c>
      <c r="C56" s="228" t="s">
        <v>70</v>
      </c>
      <c r="D56" s="198">
        <f>IF(D$2=0,"-",BENETAS!$B56)</f>
        <v>1</v>
      </c>
      <c r="E56" s="198">
        <f>IF(E$2=0,"-",BLUE_CARE!$B56)</f>
        <v>1</v>
      </c>
      <c r="F56" s="198">
        <f>IF(F$2=0,"-",BOLTON_CLARKE!$B56)</f>
        <v>1</v>
      </c>
      <c r="G56" s="198">
        <f>IF(G$2=0,"-",HAMMONDCARE!$B56)</f>
        <v>0</v>
      </c>
      <c r="H56" s="198">
        <f>IF(H$2=0,"-",SILVER_CHAIN!$B56)</f>
        <v>1</v>
      </c>
      <c r="I56" s="198">
        <f>IF(I$2=0,"-",'UNITING AGE WELL'!$B56)</f>
        <v>1</v>
      </c>
      <c r="J56" s="198">
        <f>IF(J$2=0,"-",UNITING_NSW_ACT!$B56)</f>
        <v>1</v>
      </c>
      <c r="K56" s="198" t="s">
        <v>68</v>
      </c>
      <c r="L56" s="198" t="s">
        <v>68</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9" t="s">
        <v>68</v>
      </c>
    </row>
    <row r="57" spans="1:34" ht="19" x14ac:dyDescent="0.2">
      <c r="A57" s="181" t="str">
        <f>REPORT!AX4</f>
        <v>SPEECH IVR</v>
      </c>
      <c r="B57" s="229">
        <f t="shared" si="6"/>
        <v>0</v>
      </c>
      <c r="C57" s="230" t="s">
        <v>70</v>
      </c>
      <c r="D57" s="138">
        <f>IF(D$2=0,"-",BENETAS!$B57)</f>
        <v>0</v>
      </c>
      <c r="E57" s="138">
        <f>IF(E$2=0,"-",BLUE_CARE!$B57)</f>
        <v>0</v>
      </c>
      <c r="F57" s="138">
        <f>IF(F$2=0,"-",BOLTON_CLARKE!$B57)</f>
        <v>0</v>
      </c>
      <c r="G57" s="138">
        <f>IF(G$2=0,"-",HAMMONDCARE!$B57)</f>
        <v>0</v>
      </c>
      <c r="H57" s="138">
        <f>IF(H$2=0,"-",SILVER_CHAIN!$B57)</f>
        <v>0</v>
      </c>
      <c r="I57" s="138">
        <f>IF(I$2=0,"-",'UNITING AGE WELL'!$B57)</f>
        <v>0</v>
      </c>
      <c r="J57" s="138">
        <f>IF(J$2=0,"-",UNITING_NSW_ACT!$B57)</f>
        <v>0</v>
      </c>
      <c r="K57" s="138" t="s">
        <v>68</v>
      </c>
      <c r="L57" s="138" t="s">
        <v>68</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9" t="s">
        <v>68</v>
      </c>
    </row>
    <row r="58" spans="1:34" ht="19" x14ac:dyDescent="0.2">
      <c r="A58" s="179" t="str">
        <f>REPORT!AY4</f>
        <v>HYBRID IVR</v>
      </c>
      <c r="B58" s="231">
        <f t="shared" si="6"/>
        <v>0</v>
      </c>
      <c r="C58" s="230" t="s">
        <v>70</v>
      </c>
      <c r="D58" s="132">
        <f>IF(D$2=0,"-",BENETAS!$B58)</f>
        <v>0</v>
      </c>
      <c r="E58" s="132">
        <f>IF(E$2=0,"-",BLUE_CARE!$B58)</f>
        <v>0</v>
      </c>
      <c r="F58" s="132">
        <f>IF(F$2=0,"-",BOLTON_CLARKE!$B58)</f>
        <v>0</v>
      </c>
      <c r="G58" s="132">
        <f>IF(G$2=0,"-",HAMMONDCARE!$B58)</f>
        <v>0</v>
      </c>
      <c r="H58" s="132">
        <f>IF(H$2=0,"-",SILVER_CHAIN!$B58)</f>
        <v>0</v>
      </c>
      <c r="I58" s="132">
        <f>IF(I$2=0,"-",'UNITING AGE WELL'!$B58)</f>
        <v>0</v>
      </c>
      <c r="J58" s="132">
        <f>IF(J$2=0,"-",UNITING_NSW_ACT!$B58)</f>
        <v>0</v>
      </c>
      <c r="K58" s="132" t="s">
        <v>68</v>
      </c>
      <c r="L58" s="132" t="s">
        <v>68</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3" t="s">
        <v>68</v>
      </c>
    </row>
    <row r="59" spans="1:34" ht="19" x14ac:dyDescent="0.2">
      <c r="A59" s="181" t="str">
        <f>REPORT!AZ4</f>
        <v>NUMBER OF MENU LAYERS</v>
      </c>
      <c r="B59" s="232">
        <f t="shared" si="6"/>
        <v>1.2857142857142858</v>
      </c>
      <c r="C59" s="230" t="s">
        <v>70</v>
      </c>
      <c r="D59" s="233">
        <f>IF(D$2=0,"-",BENETAS!$B59)</f>
        <v>3</v>
      </c>
      <c r="E59" s="233">
        <f>IF(E$2=0,"-",BLUE_CARE!$B59)</f>
        <v>1</v>
      </c>
      <c r="F59" s="233">
        <f>IF(F$2=0,"-",BOLTON_CLARKE!$B59)</f>
        <v>1</v>
      </c>
      <c r="G59" s="233">
        <f>IF(G$2=0,"-",HAMMONDCARE!$B59)</f>
        <v>0</v>
      </c>
      <c r="H59" s="233">
        <f>IF(H$2=0,"-",SILVER_CHAIN!$B59)</f>
        <v>1</v>
      </c>
      <c r="I59" s="233">
        <f>IF(I$2=0,"-",'UNITING AGE WELL'!$B59)</f>
        <v>1</v>
      </c>
      <c r="J59" s="233">
        <f>IF(J$2=0,"-",UNITING_NSW_ACT!$B59)</f>
        <v>2</v>
      </c>
      <c r="K59" s="138" t="s">
        <v>68</v>
      </c>
      <c r="L59" s="138" t="s">
        <v>68</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9" t="s">
        <v>68</v>
      </c>
    </row>
    <row r="60" spans="1:34" ht="19" x14ac:dyDescent="0.2">
      <c r="A60" s="179" t="str">
        <f>REPORT!BA4</f>
        <v>ACCOUNT ID REQUEST</v>
      </c>
      <c r="B60" s="231">
        <f t="shared" ref="B60:B62" si="7">IF(C$2=0,"-",IFERROR(AVERAGE(D60:AF60), "-"))</f>
        <v>0</v>
      </c>
      <c r="C60" s="230"/>
      <c r="D60" s="132">
        <f>IF(D$2=0,"-",BENETAS!$B60)</f>
        <v>0</v>
      </c>
      <c r="E60" s="132">
        <f>IF(E$2=0,"-",BLUE_CARE!$B60)</f>
        <v>0</v>
      </c>
      <c r="F60" s="132">
        <f>IF(F$2=0,"-",BOLTON_CLARKE!$B60)</f>
        <v>0</v>
      </c>
      <c r="G60" s="132">
        <f>IF(G$2=0,"-",HAMMONDCARE!$B60)</f>
        <v>0</v>
      </c>
      <c r="H60" s="132">
        <f>IF(H$2=0,"-",SILVER_CHAIN!$B60)</f>
        <v>0</v>
      </c>
      <c r="I60" s="132">
        <f>IF(I$2=0,"-",'UNITING AGE WELL'!$B60)</f>
        <v>0</v>
      </c>
      <c r="J60" s="132">
        <f>IF(J$2=0,"-",UNITING_NSW_ACT!$B60)</f>
        <v>0</v>
      </c>
      <c r="K60" s="132" t="s">
        <v>68</v>
      </c>
      <c r="L60" s="132" t="s">
        <v>68</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3" t="s">
        <v>68</v>
      </c>
    </row>
    <row r="61" spans="1:34" ht="19" x14ac:dyDescent="0.2">
      <c r="A61" s="181" t="str">
        <f>REPORT!BB4</f>
        <v>CALLBACKS OFFERED FOR DELAYS</v>
      </c>
      <c r="B61" s="229">
        <f t="shared" si="7"/>
        <v>0.33333333333333331</v>
      </c>
      <c r="C61" s="230"/>
      <c r="D61" s="138" t="str">
        <f>IF(D$2=0,"-",BENETAS!$B61)</f>
        <v>-</v>
      </c>
      <c r="E61" s="138">
        <f>IF(E$2=0,"-",BLUE_CARE!$B61)</f>
        <v>0</v>
      </c>
      <c r="F61" s="138" t="str">
        <f>IF(F$2=0,"-",BOLTON_CLARKE!$B61)</f>
        <v>-</v>
      </c>
      <c r="G61" s="138">
        <f>IF(G$2=0,"-",HAMMONDCARE!$B61)</f>
        <v>1</v>
      </c>
      <c r="H61" s="138">
        <f>IF(H$2=0,"-",SILVER_CHAIN!$B61)</f>
        <v>0</v>
      </c>
      <c r="I61" s="138" t="str">
        <f>IF(I$2=0,"-",'UNITING AGE WELL'!$B61)</f>
        <v>-</v>
      </c>
      <c r="J61" s="138" t="str">
        <f>IF(J$2=0,"-",UNITING_NSW_ACT!$B61)</f>
        <v>-</v>
      </c>
      <c r="K61" s="138" t="s">
        <v>68</v>
      </c>
      <c r="L61" s="138" t="s">
        <v>68</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9" t="s">
        <v>68</v>
      </c>
      <c r="AH61" s="94" t="s">
        <v>70</v>
      </c>
    </row>
    <row r="62" spans="1:34" ht="19" x14ac:dyDescent="0.2">
      <c r="A62" s="179" t="str">
        <f>REPORT!BC4</f>
        <v>CALLBACK OFFERED AT START</v>
      </c>
      <c r="B62" s="231">
        <f t="shared" si="7"/>
        <v>0</v>
      </c>
      <c r="C62" s="230"/>
      <c r="D62" s="132" t="str">
        <f>IF(D$2=0,"-",BENETAS!$B62)</f>
        <v>-</v>
      </c>
      <c r="E62" s="132">
        <f>IF(E$2=0,"-",BLUE_CARE!$B62)</f>
        <v>0</v>
      </c>
      <c r="F62" s="132" t="str">
        <f>IF(F$2=0,"-",BOLTON_CLARKE!$B62)</f>
        <v>-</v>
      </c>
      <c r="G62" s="132">
        <f>IF(G$2=0,"-",HAMMONDCARE!$B62)</f>
        <v>0</v>
      </c>
      <c r="H62" s="132">
        <f>IF(H$2=0,"-",SILVER_CHAIN!$B62)</f>
        <v>0</v>
      </c>
      <c r="I62" s="132" t="str">
        <f>IF(I$2=0,"-",'UNITING AGE WELL'!$B62)</f>
        <v>-</v>
      </c>
      <c r="J62" s="132" t="str">
        <f>IF(J$2=0,"-",UNITING_NSW_ACT!$B62)</f>
        <v>-</v>
      </c>
      <c r="K62" s="132" t="s">
        <v>68</v>
      </c>
      <c r="L62" s="132" t="s">
        <v>68</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3" t="s">
        <v>68</v>
      </c>
    </row>
    <row r="63" spans="1:34" ht="19" x14ac:dyDescent="0.2">
      <c r="A63" s="181" t="str">
        <f>REPORT!BD4</f>
        <v>PRE MENU MESSAGE TIME</v>
      </c>
      <c r="B63" s="234">
        <f t="shared" ref="B63:B70" si="8">IF(C$2=0,"-",AVERAGE(D63:AF63))</f>
        <v>1.7195767195767194E-4</v>
      </c>
      <c r="C63" s="230" t="s">
        <v>70</v>
      </c>
      <c r="D63" s="235">
        <f>IF(D$2=0,"-",BENETAS!$B76)</f>
        <v>2.0833333333333335E-4</v>
      </c>
      <c r="E63" s="235">
        <f>IF(E$2=0,"-",BLUE_CARE!$B76)</f>
        <v>2.199074074074074E-4</v>
      </c>
      <c r="F63" s="235">
        <f>IF(F$2=0,"-",BOLTON_CLARKE!$B76)</f>
        <v>2.0833333333333335E-4</v>
      </c>
      <c r="G63" s="235">
        <f>IF(G$2=0,"-",HAMMONDCARE!$B76)</f>
        <v>2.5462962962962961E-4</v>
      </c>
      <c r="H63" s="235">
        <f>IF(H$2=0,"-",SILVER_CHAIN!$B76)</f>
        <v>1.273148148148148E-4</v>
      </c>
      <c r="I63" s="235">
        <f>IF(I$2=0,"-",'UNITING AGE WELL'!$B76)</f>
        <v>1.3888888888888889E-4</v>
      </c>
      <c r="J63" s="235">
        <f>IF(J$2=0,"-",UNITING_NSW_ACT!$B76)</f>
        <v>4.6296296296296294E-5</v>
      </c>
      <c r="K63" s="235" t="s">
        <v>68</v>
      </c>
      <c r="L63" s="235" t="s">
        <v>68</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6" t="s">
        <v>68</v>
      </c>
    </row>
    <row r="64" spans="1:34" ht="19" x14ac:dyDescent="0.2">
      <c r="A64" s="179" t="str">
        <f>REPORT!BE4</f>
        <v>MID MENU MESSAGE TIME</v>
      </c>
      <c r="B64" s="237">
        <f t="shared" si="8"/>
        <v>0</v>
      </c>
      <c r="C64" s="230" t="s">
        <v>70</v>
      </c>
      <c r="D64" s="235">
        <f>IF(D$2=0,"-",BENETAS!$B77)</f>
        <v>0</v>
      </c>
      <c r="E64" s="235">
        <f>IF(E$2=0,"-",BLUE_CARE!$B77)</f>
        <v>0</v>
      </c>
      <c r="F64" s="235">
        <f>IF(F$2=0,"-",BOLTON_CLARKE!$B77)</f>
        <v>0</v>
      </c>
      <c r="G64" s="235">
        <f>IF(G$2=0,"-",HAMMONDCARE!$B77)</f>
        <v>0</v>
      </c>
      <c r="H64" s="235">
        <f>IF(H$2=0,"-",SILVER_CHAIN!$B77)</f>
        <v>0</v>
      </c>
      <c r="I64" s="235">
        <f>IF(I$2=0,"-",'UNITING AGE WELL'!$B77)</f>
        <v>0</v>
      </c>
      <c r="J64" s="235">
        <f>IF(J$2=0,"-",UNITING_NSW_ACT!$B77)</f>
        <v>0</v>
      </c>
      <c r="K64" s="238" t="s">
        <v>68</v>
      </c>
      <c r="L64" s="238" t="s">
        <v>68</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9" t="s">
        <v>68</v>
      </c>
    </row>
    <row r="65" spans="1:32" ht="19" x14ac:dyDescent="0.2">
      <c r="A65" s="181" t="str">
        <f>REPORT!BF4</f>
        <v>POST MENU MESSAGE TIME</v>
      </c>
      <c r="B65" s="234">
        <f t="shared" si="8"/>
        <v>1.2345679012345677E-4</v>
      </c>
      <c r="C65" s="230"/>
      <c r="D65" s="235">
        <f>IF(D$2=0,"-",BENETAS!$B78)</f>
        <v>1.1188271604938265E-4</v>
      </c>
      <c r="E65" s="235">
        <f>IF(E$2=0,"-",BLUE_CARE!$B78)</f>
        <v>8.1018518518518516E-5</v>
      </c>
      <c r="F65" s="235">
        <f>IF(F$2=0,"-",BOLTON_CLARKE!$B78)</f>
        <v>2.5173611111111105E-4</v>
      </c>
      <c r="G65" s="235">
        <f>IF(G$2=0,"-",HAMMONDCARE!$B78)</f>
        <v>0</v>
      </c>
      <c r="H65" s="235">
        <f>IF(H$2=0,"-",SILVER_CHAIN!$B78)</f>
        <v>1.6203703703703703E-4</v>
      </c>
      <c r="I65" s="235">
        <f>IF(I$2=0,"-",'UNITING AGE WELL'!$B78)</f>
        <v>1.070601851851852E-4</v>
      </c>
      <c r="J65" s="235">
        <f>IF(J$2=0,"-",UNITING_NSW_ACT!$B78)</f>
        <v>1.5046296296296297E-4</v>
      </c>
      <c r="K65" s="235" t="s">
        <v>68</v>
      </c>
      <c r="L65" s="235" t="s">
        <v>68</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6" t="s">
        <v>68</v>
      </c>
    </row>
    <row r="66" spans="1:32" ht="19" x14ac:dyDescent="0.2">
      <c r="A66" s="179" t="str">
        <f>REPORT!BG4</f>
        <v>TOTAL MESSAGE TIME</v>
      </c>
      <c r="B66" s="237">
        <f t="shared" si="8"/>
        <v>2.9541446208112876E-4</v>
      </c>
      <c r="C66" s="230" t="s">
        <v>70</v>
      </c>
      <c r="D66" s="235">
        <f>IF(D$2=0,"-",BENETAS!$B79)</f>
        <v>3.2021604938271603E-4</v>
      </c>
      <c r="E66" s="235">
        <f>IF(E$2=0,"-",BLUE_CARE!$B79)</f>
        <v>3.0092592592592595E-4</v>
      </c>
      <c r="F66" s="235">
        <f>IF(F$2=0,"-",BOLTON_CLARKE!$B79)</f>
        <v>4.6006944444444443E-4</v>
      </c>
      <c r="G66" s="235">
        <f>IF(G$2=0,"-",HAMMONDCARE!$B79)</f>
        <v>2.5462962962962961E-4</v>
      </c>
      <c r="H66" s="235">
        <f>IF(H$2=0,"-",SILVER_CHAIN!$B79)</f>
        <v>2.8935185185185184E-4</v>
      </c>
      <c r="I66" s="235">
        <f>IF(I$2=0,"-",'UNITING AGE WELL'!$B79)</f>
        <v>2.459490740740741E-4</v>
      </c>
      <c r="J66" s="235">
        <f>IF(J$2=0,"-",UNITING_NSW_ACT!$B79)</f>
        <v>1.9675925925925926E-4</v>
      </c>
      <c r="K66" s="238" t="s">
        <v>68</v>
      </c>
      <c r="L66" s="238" t="s">
        <v>68</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9" t="s">
        <v>68</v>
      </c>
    </row>
    <row r="67" spans="1:32" ht="19" x14ac:dyDescent="0.2">
      <c r="A67" s="181" t="str">
        <f>REPORT!BH4</f>
        <v>MENU NAVIGATION TIME</v>
      </c>
      <c r="B67" s="234">
        <f t="shared" si="8"/>
        <v>1.9882605820105816E-4</v>
      </c>
      <c r="C67" s="230" t="s">
        <v>70</v>
      </c>
      <c r="D67" s="235">
        <f>IF(D$2=0,"-",BENETAS!$B80)</f>
        <v>4.1666666666666669E-4</v>
      </c>
      <c r="E67" s="235">
        <f>IF(E$2=0,"-",BLUE_CARE!$B80)</f>
        <v>1.8229166666666665E-4</v>
      </c>
      <c r="F67" s="235">
        <f>IF(F$2=0,"-",BOLTON_CLARKE!$B80)</f>
        <v>1.9965277777777776E-4</v>
      </c>
      <c r="G67" s="235">
        <f>IF(G$2=0,"-",HAMMONDCARE!$B80)</f>
        <v>0</v>
      </c>
      <c r="H67" s="235">
        <f>IF(H$2=0,"-",SILVER_CHAIN!$B80)</f>
        <v>3.0960648148148151E-4</v>
      </c>
      <c r="I67" s="235">
        <f>IF(I$2=0,"-",'UNITING AGE WELL'!$B80)</f>
        <v>1.0706018518518516E-4</v>
      </c>
      <c r="J67" s="235">
        <f>IF(J$2=0,"-",UNITING_NSW_ACT!$B80)</f>
        <v>1.7650462962962965E-4</v>
      </c>
      <c r="K67" s="235" t="s">
        <v>68</v>
      </c>
      <c r="L67" s="235" t="s">
        <v>68</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6" t="s">
        <v>68</v>
      </c>
    </row>
    <row r="68" spans="1:32" ht="19" x14ac:dyDescent="0.2">
      <c r="A68" s="202" t="str">
        <f>REPORT!BI4</f>
        <v>TOTAL MENU TIME</v>
      </c>
      <c r="B68" s="240">
        <f t="shared" si="8"/>
        <v>4.9424052028218697E-4</v>
      </c>
      <c r="C68" s="241"/>
      <c r="D68" s="242">
        <f>IF(D$2=0,"-",BENETAS!$B81)</f>
        <v>7.3688271604938277E-4</v>
      </c>
      <c r="E68" s="242">
        <f>IF(E$2=0,"-",BLUE_CARE!$B81)</f>
        <v>4.832175925925926E-4</v>
      </c>
      <c r="F68" s="242">
        <f>IF(F$2=0,"-",BOLTON_CLARKE!$B81)</f>
        <v>6.5972222222222213E-4</v>
      </c>
      <c r="G68" s="242">
        <f>IF(G$2=0,"-",HAMMONDCARE!$B81)</f>
        <v>2.5462962962962961E-4</v>
      </c>
      <c r="H68" s="242">
        <f>IF(H$2=0,"-",SILVER_CHAIN!$B81)</f>
        <v>5.9895833333333329E-4</v>
      </c>
      <c r="I68" s="242">
        <f>IF(I$2=0,"-",'UNITING AGE WELL'!$B81)</f>
        <v>3.5300925925925929E-4</v>
      </c>
      <c r="J68" s="242">
        <f>IF(J$2=0,"-",UNITING_NSW_ACT!$B81)</f>
        <v>3.7326388888888891E-4</v>
      </c>
      <c r="K68" s="242" t="s">
        <v>68</v>
      </c>
      <c r="L68" s="242" t="s">
        <v>68</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3" t="s">
        <v>68</v>
      </c>
    </row>
    <row r="69" spans="1:32" ht="19" x14ac:dyDescent="0.2">
      <c r="A69" s="244" t="str">
        <f>REPORT!BJ4</f>
        <v>WAIT TIME</v>
      </c>
      <c r="B69" s="245">
        <f t="shared" si="8"/>
        <v>1.0798335537918872E-3</v>
      </c>
      <c r="C69" s="246" t="s">
        <v>70</v>
      </c>
      <c r="D69" s="247">
        <f>IF(D$2=0,"-",BENETAS!$B82)</f>
        <v>1.6589506172839507E-4</v>
      </c>
      <c r="E69" s="247">
        <f>IF(E$2=0,"-",BLUE_CARE!$B82)</f>
        <v>2.0688657407407409E-3</v>
      </c>
      <c r="F69" s="247">
        <f>IF(F$2=0,"-",BOLTON_CLARKE!$B82)</f>
        <v>1.9675925925925923E-4</v>
      </c>
      <c r="G69" s="247">
        <f>IF(G$2=0,"-",HAMMONDCARE!$B82)</f>
        <v>2.1961805555555554E-3</v>
      </c>
      <c r="H69" s="247">
        <f>IF(H$2=0,"-",SILVER_CHAIN!$B82)</f>
        <v>2.5925925925925925E-3</v>
      </c>
      <c r="I69" s="247">
        <f>IF(I$2=0,"-",'UNITING AGE WELL'!$B82)</f>
        <v>1.3599537037037039E-4</v>
      </c>
      <c r="J69" s="247">
        <f>IF(J$2=0,"-",UNITING_NSW_ACT!$B82)</f>
        <v>2.0254629629629624E-4</v>
      </c>
      <c r="K69" s="247" t="s">
        <v>68</v>
      </c>
      <c r="L69" s="247" t="s">
        <v>68</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8" t="s">
        <v>68</v>
      </c>
    </row>
    <row r="70" spans="1:32" ht="19" x14ac:dyDescent="0.2">
      <c r="A70" s="249" t="str">
        <f>REPORT!BK4</f>
        <v>TOTAL ACCESS TIME</v>
      </c>
      <c r="B70" s="250">
        <f t="shared" si="8"/>
        <v>1.5740740740740739E-3</v>
      </c>
      <c r="C70" s="251" t="s">
        <v>70</v>
      </c>
      <c r="D70" s="252">
        <f>IF(D$2=0,"-",BENETAS!$B83)</f>
        <v>9.0277777777777784E-4</v>
      </c>
      <c r="E70" s="252">
        <f>IF(E$2=0,"-",BLUE_CARE!$B83)</f>
        <v>2.5520833333333333E-3</v>
      </c>
      <c r="F70" s="252">
        <f>IF(F$2=0,"-",BOLTON_CLARKE!$B83)</f>
        <v>8.5648148148148139E-4</v>
      </c>
      <c r="G70" s="252">
        <f>IF(G$2=0,"-",HAMMONDCARE!$B83)</f>
        <v>2.4508101851851852E-3</v>
      </c>
      <c r="H70" s="252">
        <f>IF(H$2=0,"-",SILVER_CHAIN!$B83)</f>
        <v>3.1915509259259262E-3</v>
      </c>
      <c r="I70" s="252">
        <f>IF(I$2=0,"-",'UNITING AGE WELL'!$B83)</f>
        <v>4.890046296296296E-4</v>
      </c>
      <c r="J70" s="252">
        <f>IF(J$2=0,"-",UNITING_NSW_ACT!$B83)</f>
        <v>5.7581018518518506E-4</v>
      </c>
      <c r="K70" s="252" t="s">
        <v>68</v>
      </c>
      <c r="L70" s="252" t="s">
        <v>68</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3" t="s">
        <v>68</v>
      </c>
    </row>
  </sheetData>
  <mergeCells count="1">
    <mergeCell ref="AH20:AI20"/>
  </mergeCells>
  <conditionalFormatting sqref="B4 D4:AF4">
    <cfRule type="containsBlanks" dxfId="89" priority="1">
      <formula>LEN(TRIM(B4))=0</formula>
    </cfRule>
    <cfRule type="cellIs" dxfId="88" priority="2" operator="lessThan">
      <formula>0.45</formula>
    </cfRule>
    <cfRule type="cellIs" dxfId="87" priority="3" operator="greaterThanOrEqual">
      <formula>0.905</formula>
    </cfRule>
    <cfRule type="cellIs" dxfId="86" priority="4" operator="between">
      <formula>0.754999</formula>
      <formula>0.905</formula>
    </cfRule>
    <cfRule type="cellIs" dxfId="85" priority="5" operator="between">
      <formula>0.604999</formula>
      <formula>0.754999</formula>
    </cfRule>
    <cfRule type="cellIs" dxfId="84"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workbookViewId="0">
      <pane xSplit="3" ySplit="6" topLeftCell="D55" activePane="bottomRight" state="frozen"/>
      <selection pane="topRight" activeCell="D1" sqref="D1"/>
      <selection pane="bottomLeft" activeCell="A7" sqref="A7"/>
      <selection pane="bottomRight" activeCell="E72" sqref="E72"/>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4" width="11.5" customWidth="1"/>
  </cols>
  <sheetData>
    <row r="1" spans="1:8" ht="15.75" customHeight="1" x14ac:dyDescent="0.2">
      <c r="A1" s="254" t="str">
        <f>OVERALL!A1</f>
        <v>ACXPA Access Report</v>
      </c>
      <c r="B1" s="255"/>
      <c r="C1" s="256" t="s">
        <v>73</v>
      </c>
      <c r="D1" s="257">
        <v>1</v>
      </c>
      <c r="E1" s="257">
        <v>2</v>
      </c>
      <c r="F1" s="257">
        <v>3</v>
      </c>
    </row>
    <row r="2" spans="1:8" ht="15.75" customHeight="1" x14ac:dyDescent="0.2">
      <c r="A2" s="258" t="str">
        <f>OVERALL!A2</f>
        <v>AGED CARE</v>
      </c>
      <c r="B2" s="259">
        <f>OVERALL!B2</f>
        <v>46143</v>
      </c>
      <c r="C2" s="256">
        <f>COUNTA(D12:F12)</f>
        <v>3</v>
      </c>
      <c r="D2" s="260" t="s">
        <v>118</v>
      </c>
      <c r="E2" s="260" t="s">
        <v>118</v>
      </c>
      <c r="F2" s="260" t="s">
        <v>119</v>
      </c>
    </row>
    <row r="3" spans="1:8" ht="15.75" customHeight="1" x14ac:dyDescent="0.2">
      <c r="A3" s="261" t="str">
        <f>OVERALL!D1</f>
        <v>BENETAS</v>
      </c>
      <c r="B3" s="262" t="s">
        <v>70</v>
      </c>
      <c r="C3" s="263"/>
      <c r="D3" s="263" t="s">
        <v>120</v>
      </c>
      <c r="E3" s="263" t="s">
        <v>120</v>
      </c>
      <c r="F3" s="263" t="s">
        <v>121</v>
      </c>
    </row>
    <row r="4" spans="1:8" ht="18" customHeight="1" x14ac:dyDescent="0.2">
      <c r="A4" s="264" t="str">
        <f>OVERALL!A4</f>
        <v>ACCESS SCORE</v>
      </c>
      <c r="B4" s="265">
        <f>AVERAGE(D4:F4)</f>
        <v>0.56874999999999998</v>
      </c>
      <c r="C4" s="266" t="s">
        <v>70</v>
      </c>
      <c r="D4" s="265">
        <f t="shared" ref="D4:F4" si="0">IF(D5&lt;0%,0%,D$5)</f>
        <v>0</v>
      </c>
      <c r="E4" s="265">
        <f t="shared" si="0"/>
        <v>0.83750000000000002</v>
      </c>
      <c r="F4" s="265">
        <f t="shared" si="0"/>
        <v>0.86875000000000002</v>
      </c>
      <c r="H4" s="100" t="s">
        <v>103</v>
      </c>
    </row>
    <row r="5" spans="1:8" ht="18" customHeight="1" x14ac:dyDescent="0.25">
      <c r="A5" s="94" t="s">
        <v>70</v>
      </c>
      <c r="B5" s="94" t="s">
        <v>70</v>
      </c>
      <c r="C5" s="267" t="s">
        <v>122</v>
      </c>
      <c r="D5" s="268">
        <f t="shared" ref="D5:F5" si="1">IF(D$2="","",IF(D$52="y",0%,SUM(D$6,D$11,D$20,D$26,D$33,D$43)))</f>
        <v>0</v>
      </c>
      <c r="E5" s="268">
        <f t="shared" si="1"/>
        <v>0.83750000000000002</v>
      </c>
      <c r="F5" s="268">
        <f t="shared" si="1"/>
        <v>0.86875000000000002</v>
      </c>
      <c r="H5" s="105" t="s">
        <v>105</v>
      </c>
    </row>
    <row r="6" spans="1:8"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row>
    <row r="7" spans="1:8" ht="18" customHeight="1" x14ac:dyDescent="0.2">
      <c r="A7" s="273" t="str">
        <f>OVERALL!A7</f>
        <v>CONTACT NUMBER LISTED ON GOOGLE</v>
      </c>
      <c r="B7" s="274">
        <f>IF(C7=0,"",COUNTIF(D7:F7,"y")/C7)</f>
        <v>1</v>
      </c>
      <c r="C7" s="275">
        <f>$C$2-COUNTIF(D7:F7, "-")</f>
        <v>3</v>
      </c>
      <c r="D7" s="276" t="s">
        <v>123</v>
      </c>
      <c r="E7" s="277" t="str">
        <f t="shared" ref="E7:F7" si="2">IF(E$2="","",D7)</f>
        <v>y</v>
      </c>
      <c r="F7" s="277" t="str">
        <f t="shared" si="2"/>
        <v>y</v>
      </c>
      <c r="H7" s="111" t="s">
        <v>106</v>
      </c>
    </row>
    <row r="8" spans="1:8" ht="18" customHeight="1" x14ac:dyDescent="0.25">
      <c r="A8" s="273" t="str">
        <f>OVERALL!A8</f>
        <v>CONTACT NUMBER PROMINENT ON HOMEPAGE</v>
      </c>
      <c r="B8" s="274">
        <f>IF(C8=0,"",COUNTIF(D8:F8,"y")/C8)</f>
        <v>1</v>
      </c>
      <c r="C8" s="275">
        <f>$C$2-COUNTIF(D8:F8, "-")</f>
        <v>3</v>
      </c>
      <c r="D8" s="276" t="s">
        <v>123</v>
      </c>
      <c r="E8" s="277" t="str">
        <f t="shared" ref="E8:F8" si="3">IF(E$2="","",D8)</f>
        <v>y</v>
      </c>
      <c r="F8" s="277" t="str">
        <f t="shared" si="3"/>
        <v>y</v>
      </c>
      <c r="H8" s="105" t="s">
        <v>107</v>
      </c>
    </row>
    <row r="9" spans="1:8" ht="18" customHeight="1" x14ac:dyDescent="0.2">
      <c r="A9" s="273" t="str">
        <f>OVERALL!A9</f>
        <v>CONTACT NUMBER PROMINENT IN 'CONTACT US'</v>
      </c>
      <c r="B9" s="274">
        <f>IF(C9=0,"",COUNTIF(D9:F9,"y")/C9)</f>
        <v>1</v>
      </c>
      <c r="C9" s="275">
        <f>$C$2-COUNTIF(D9:F9, "-")</f>
        <v>3</v>
      </c>
      <c r="D9" s="276" t="s">
        <v>123</v>
      </c>
      <c r="E9" s="277" t="str">
        <f t="shared" ref="E9:F9" si="4">IF(E$2="","",D9)</f>
        <v>y</v>
      </c>
      <c r="F9" s="277" t="str">
        <f t="shared" si="4"/>
        <v>y</v>
      </c>
      <c r="H9" s="94" t="s">
        <v>70</v>
      </c>
    </row>
    <row r="10" spans="1:8" ht="18" customHeight="1" x14ac:dyDescent="0.2">
      <c r="A10" s="278"/>
      <c r="C10" s="279"/>
      <c r="D10" s="280">
        <f t="shared" ref="D10:F10" si="5">COUNTA(D7:D9)-COUNTIF(D7:D9, "-")</f>
        <v>3</v>
      </c>
      <c r="E10" s="280">
        <f t="shared" si="5"/>
        <v>3</v>
      </c>
      <c r="F10" s="280">
        <f t="shared" si="5"/>
        <v>3</v>
      </c>
      <c r="H10" s="122" t="s">
        <v>108</v>
      </c>
    </row>
    <row r="11" spans="1:8" ht="18" customHeight="1" x14ac:dyDescent="0.25">
      <c r="A11" s="269" t="str">
        <f>OVERALL!A11</f>
        <v>DESIGN</v>
      </c>
      <c r="B11" s="270">
        <f>AVERAGE(B12:B18)</f>
        <v>0.66666666666666663</v>
      </c>
      <c r="C11" s="271">
        <f>B11*OVERALL!C11</f>
        <v>0.16666666666666666</v>
      </c>
      <c r="D11" s="272">
        <f>(COUNTIF(D12:D18, "y")/D19)*OVERALL!$C$11</f>
        <v>0.16666666666666666</v>
      </c>
      <c r="E11" s="272">
        <f>(COUNTIF(E12:E18, "y")/E19)*OVERALL!$C$11</f>
        <v>0.15</v>
      </c>
      <c r="F11" s="272">
        <f>(COUNTIF(F12:F18, "y")/F19)*OVERALL!$C$11</f>
        <v>0.15</v>
      </c>
      <c r="H11" s="128" t="s">
        <v>109</v>
      </c>
    </row>
    <row r="12" spans="1:8" ht="18" customHeight="1" x14ac:dyDescent="0.2">
      <c r="A12" s="273" t="str">
        <f>OVERALL!A12</f>
        <v>NO MENUS</v>
      </c>
      <c r="B12" s="274">
        <f>IF(C12=0,"-",COUNTIF(D12:F12,"y")/C12)</f>
        <v>0</v>
      </c>
      <c r="C12" s="275">
        <f>$C$2-COUNTIF(D12:F12, "-")</f>
        <v>3</v>
      </c>
      <c r="D12" s="277" t="str">
        <f t="shared" ref="D12:F12" si="6">IF(AND(D56="n",D57="n",D58="n"),"y","n")</f>
        <v>n</v>
      </c>
      <c r="E12" s="277" t="str">
        <f t="shared" si="6"/>
        <v>n</v>
      </c>
      <c r="F12" s="277" t="str">
        <f t="shared" si="6"/>
        <v>n</v>
      </c>
      <c r="H12" s="94" t="s">
        <v>70</v>
      </c>
    </row>
    <row r="13" spans="1:8" ht="18" customHeight="1" x14ac:dyDescent="0.2">
      <c r="A13" s="273" t="str">
        <f>OVERALL!A13</f>
        <v>MAX. 3 MENU LAYERS</v>
      </c>
      <c r="B13" s="274">
        <f>IF(C13=0,"-",COUNTIF(D13:F13,"y")/C13)</f>
        <v>1</v>
      </c>
      <c r="C13" s="275">
        <f>$C$2-COUNTIF(D13:F13, "-")</f>
        <v>3</v>
      </c>
      <c r="D13" s="277" t="str">
        <f t="shared" ref="D13:F13" si="7">IF(D59&lt;=3, "y", "n")</f>
        <v>y</v>
      </c>
      <c r="E13" s="277" t="str">
        <f t="shared" si="7"/>
        <v>y</v>
      </c>
      <c r="F13" s="277" t="str">
        <f t="shared" si="7"/>
        <v>y</v>
      </c>
      <c r="H13" s="134" t="s">
        <v>110</v>
      </c>
    </row>
    <row r="14" spans="1:8" ht="18" customHeight="1" x14ac:dyDescent="0.25">
      <c r="A14" s="273" t="str">
        <f>OVERALL!A14</f>
        <v>MAX. 4 OPTIONS TO SELECTION</v>
      </c>
      <c r="B14" s="274">
        <f>IF(C14=0,"-",COUNTIF(D14:F14,"y")/C14)</f>
        <v>1</v>
      </c>
      <c r="C14" s="275">
        <f>$C$2-COUNTIF(D14:F14, "-")</f>
        <v>3</v>
      </c>
      <c r="D14" s="276" t="s">
        <v>123</v>
      </c>
      <c r="E14" s="276" t="s">
        <v>123</v>
      </c>
      <c r="F14" s="276" t="s">
        <v>123</v>
      </c>
      <c r="H14" s="140" t="s">
        <v>111</v>
      </c>
    </row>
    <row r="15" spans="1:8" ht="18" customHeight="1" x14ac:dyDescent="0.2">
      <c r="A15" s="273" t="str">
        <f>OVERALL!A15</f>
        <v>MAX. 2 PRE MENU MESSAGES</v>
      </c>
      <c r="B15" s="274">
        <f>IF(C15=0,"-",COUNTIF(D15:F15,"y")/C15)</f>
        <v>0</v>
      </c>
      <c r="C15" s="275">
        <f>$C$2-COUNTIF(D15:F15, "-")</f>
        <v>3</v>
      </c>
      <c r="D15" s="276" t="s">
        <v>124</v>
      </c>
      <c r="E15" s="276" t="s">
        <v>124</v>
      </c>
      <c r="F15" s="276" t="s">
        <v>124</v>
      </c>
      <c r="G15" s="94" t="s">
        <v>70</v>
      </c>
    </row>
    <row r="16" spans="1:8" ht="18" customHeight="1" x14ac:dyDescent="0.2">
      <c r="A16" s="273" t="str">
        <f>OVERALL!A16</f>
        <v>MAX. 2 POST MENU MESSAGES</v>
      </c>
      <c r="B16" s="274">
        <f>IF(C16=0,"-",COUNTIF(D16:F16,"y")/C16)</f>
        <v>1</v>
      </c>
      <c r="C16" s="275">
        <f>$C$2-COUNTIF(D16:F16, "-")</f>
        <v>1</v>
      </c>
      <c r="D16" s="276" t="s">
        <v>123</v>
      </c>
      <c r="E16" s="276" t="s">
        <v>68</v>
      </c>
      <c r="F16" s="276" t="s">
        <v>68</v>
      </c>
      <c r="H16" s="146" t="s">
        <v>112</v>
      </c>
    </row>
    <row r="17" spans="1:8" ht="18" customHeight="1" x14ac:dyDescent="0.25">
      <c r="A17" s="273" t="str">
        <f>OVERALL!A17</f>
        <v>ADVISED WAIT TIME OR QUEUE POSITION</v>
      </c>
      <c r="B17" s="274" t="str">
        <f>IF(C17=0,"-",COUNTIF(D17:F17,"y")/C17)</f>
        <v>-</v>
      </c>
      <c r="C17" s="275">
        <f>$C$2-COUNTIF(D17:F17, "-")</f>
        <v>0</v>
      </c>
      <c r="D17" s="281" t="s">
        <v>68</v>
      </c>
      <c r="E17" s="281" t="s">
        <v>68</v>
      </c>
      <c r="F17" s="281" t="s">
        <v>68</v>
      </c>
      <c r="H17" s="140" t="s">
        <v>113</v>
      </c>
    </row>
    <row r="18" spans="1:8" ht="18" customHeight="1" x14ac:dyDescent="0.2">
      <c r="A18" s="273" t="str">
        <f>OVERALL!A18</f>
        <v>NO REDUNDANT MESSAGES</v>
      </c>
      <c r="B18" s="274">
        <f>IF(C18=0,"-",COUNTIF(D18:F18,"y")/C18)</f>
        <v>1</v>
      </c>
      <c r="C18" s="275">
        <f>$C$2-COUNTIF(D18:F18, "-")</f>
        <v>3</v>
      </c>
      <c r="D18" s="276" t="s">
        <v>123</v>
      </c>
      <c r="E18" s="276" t="s">
        <v>123</v>
      </c>
      <c r="F18" s="276" t="s">
        <v>123</v>
      </c>
    </row>
    <row r="19" spans="1:8" ht="18" customHeight="1" x14ac:dyDescent="0.2">
      <c r="A19" s="278"/>
      <c r="C19" s="279"/>
      <c r="D19" s="280">
        <f t="shared" ref="D19:F19" si="8">COUNTA(D12:D18)-COUNTIF(D12:D18, "-")</f>
        <v>6</v>
      </c>
      <c r="E19" s="280">
        <f t="shared" si="8"/>
        <v>5</v>
      </c>
      <c r="F19" s="280">
        <f t="shared" si="8"/>
        <v>5</v>
      </c>
    </row>
    <row r="20" spans="1:8" ht="18" customHeight="1" x14ac:dyDescent="0.2">
      <c r="A20" s="269" t="str">
        <f>OVERALL!A20</f>
        <v>EASE</v>
      </c>
      <c r="B20" s="270">
        <f>AVERAGE(B21:B24)</f>
        <v>0.91666666666666663</v>
      </c>
      <c r="C20" s="271">
        <f>B20*OVERALL!C20</f>
        <v>0.18333333333333335</v>
      </c>
      <c r="D20" s="272">
        <f>(COUNTIF(D21:D24, "y")/D25)*OVERALL!$C$20</f>
        <v>0.15000000000000002</v>
      </c>
      <c r="E20" s="272">
        <f>(COUNTIF(E21:E24, "y")/E25)*OVERALL!$C$20</f>
        <v>0.2</v>
      </c>
      <c r="F20" s="272">
        <f>(COUNTIF(F21:F24, "y")/F25)*OVERALL!$C$20</f>
        <v>0.2</v>
      </c>
      <c r="H20" s="282" t="s">
        <v>70</v>
      </c>
    </row>
    <row r="21" spans="1:8" ht="18" customHeight="1" x14ac:dyDescent="0.2">
      <c r="A21" s="273" t="str">
        <f>OVERALL!A21</f>
        <v>REQUIRED OPTIONS OBVIOUS IN ALL MENUS</v>
      </c>
      <c r="B21" s="274">
        <f>IF(C21=0,"-",COUNTIF(D21:F21,"y")/C21)</f>
        <v>1</v>
      </c>
      <c r="C21" s="275">
        <f>$C$2-COUNTIF(D21:F21, "-")</f>
        <v>3</v>
      </c>
      <c r="D21" s="276" t="s">
        <v>123</v>
      </c>
      <c r="E21" s="276" t="s">
        <v>123</v>
      </c>
      <c r="F21" s="276" t="s">
        <v>123</v>
      </c>
    </row>
    <row r="22" spans="1:8" ht="18" customHeight="1" x14ac:dyDescent="0.2">
      <c r="A22" s="273" t="str">
        <f>OVERALL!A22</f>
        <v>ACCEPTED ALL RESPONSES &amp; SELECTIONS</v>
      </c>
      <c r="B22" s="274">
        <f>IF(C22=0,"-",COUNTIF(D22:F22,"y")/C22)</f>
        <v>1</v>
      </c>
      <c r="C22" s="275">
        <f>$C$2-COUNTIF(D22:F22, "-")</f>
        <v>3</v>
      </c>
      <c r="D22" s="276" t="s">
        <v>123</v>
      </c>
      <c r="E22" s="276" t="s">
        <v>123</v>
      </c>
      <c r="F22" s="276" t="s">
        <v>123</v>
      </c>
    </row>
    <row r="23" spans="1:8" ht="18" customHeight="1" x14ac:dyDescent="0.2">
      <c r="A23" s="273" t="str">
        <f>OVERALL!A23</f>
        <v>ALL MESSAGES RELEVANT TO SELECTIONS</v>
      </c>
      <c r="B23" s="274">
        <f>IF(C23=0,"-",COUNTIF(D23:F23,"y")/C23)</f>
        <v>1</v>
      </c>
      <c r="C23" s="275">
        <f>$C$2-COUNTIF(D23:F23, "-")</f>
        <v>3</v>
      </c>
      <c r="D23" s="276" t="s">
        <v>123</v>
      </c>
      <c r="E23" s="276" t="s">
        <v>123</v>
      </c>
      <c r="F23" s="276" t="s">
        <v>123</v>
      </c>
    </row>
    <row r="24" spans="1:8" ht="18" customHeight="1" x14ac:dyDescent="0.2">
      <c r="A24" s="273" t="str">
        <f>OVERALL!A24</f>
        <v>OBVIOUS PROGRESSION</v>
      </c>
      <c r="B24" s="274">
        <f>IF(C24=0,"-",COUNTIF(D24:F24,"y")/C24)</f>
        <v>0.66666666666666663</v>
      </c>
      <c r="C24" s="275">
        <f>$C$2-COUNTIF(D24:F24, "-")</f>
        <v>3</v>
      </c>
      <c r="D24" s="276" t="s">
        <v>124</v>
      </c>
      <c r="E24" s="276" t="s">
        <v>123</v>
      </c>
      <c r="F24" s="276" t="s">
        <v>123</v>
      </c>
    </row>
    <row r="25" spans="1:8" ht="18" customHeight="1" x14ac:dyDescent="0.2">
      <c r="A25" s="278"/>
      <c r="C25" s="279"/>
      <c r="D25" s="280">
        <f t="shared" ref="D25:F25" si="9">COUNTA(D21:D24)-COUNTIF(D21:D24, "-")</f>
        <v>4</v>
      </c>
      <c r="E25" s="280">
        <f t="shared" si="9"/>
        <v>4</v>
      </c>
      <c r="F25" s="280">
        <f t="shared" si="9"/>
        <v>4</v>
      </c>
    </row>
    <row r="26" spans="1:8"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row>
    <row r="27" spans="1:8" ht="18" customHeight="1" x14ac:dyDescent="0.2">
      <c r="A27" s="273" t="str">
        <f>OVERALL!A27</f>
        <v>SINGLE VOICEOVER ARTIST</v>
      </c>
      <c r="B27" s="274">
        <f>IF(C27=0,"-",COUNTIF(D27:F27,"y")/C27)</f>
        <v>1</v>
      </c>
      <c r="C27" s="275">
        <f>$C$2-COUNTIF(D27:F27, "-")</f>
        <v>3</v>
      </c>
      <c r="D27" s="276" t="s">
        <v>123</v>
      </c>
      <c r="E27" s="276" t="s">
        <v>123</v>
      </c>
      <c r="F27" s="276" t="s">
        <v>123</v>
      </c>
    </row>
    <row r="28" spans="1:8" ht="18" customHeight="1" x14ac:dyDescent="0.2">
      <c r="A28" s="273" t="str">
        <f>OVERALL!A28</f>
        <v>NATURAL &amp; WELCOMING VOICEOVER</v>
      </c>
      <c r="B28" s="274">
        <f>IF(C28=0,"-",COUNTIF(D28:F28,"y")/C28)</f>
        <v>1</v>
      </c>
      <c r="C28" s="275">
        <f>$C$2-COUNTIF(D28:F28, "-")</f>
        <v>3</v>
      </c>
      <c r="D28" s="276" t="s">
        <v>123</v>
      </c>
      <c r="E28" s="276" t="s">
        <v>123</v>
      </c>
      <c r="F28" s="276" t="s">
        <v>123</v>
      </c>
    </row>
    <row r="29" spans="1:8" ht="18" customHeight="1" x14ac:dyDescent="0.2">
      <c r="A29" s="273" t="str">
        <f>OVERALL!A29</f>
        <v>PROFESSIONAL AUDIO RECORDINGS</v>
      </c>
      <c r="B29" s="274">
        <f>IF(C29=0,"-",COUNTIF(D29:F29,"y")/C29)</f>
        <v>1</v>
      </c>
      <c r="C29" s="275">
        <f>$C$2-COUNTIF(D29:F29, "-")</f>
        <v>3</v>
      </c>
      <c r="D29" s="276" t="s">
        <v>123</v>
      </c>
      <c r="E29" s="276" t="s">
        <v>123</v>
      </c>
      <c r="F29" s="276" t="s">
        <v>123</v>
      </c>
    </row>
    <row r="30" spans="1:8" ht="18" customHeight="1" x14ac:dyDescent="0.2">
      <c r="A30" s="273" t="str">
        <f>OVERALL!A30</f>
        <v>CLEAR &amp; CONCISE OPTIONS</v>
      </c>
      <c r="B30" s="274">
        <f>IF(C30=0,"-",COUNTIF(D30:F30,"y")/C30)</f>
        <v>1</v>
      </c>
      <c r="C30" s="275">
        <f>$C$2-COUNTIF(D30:F30, "-")</f>
        <v>3</v>
      </c>
      <c r="D30" s="276" t="s">
        <v>123</v>
      </c>
      <c r="E30" s="276" t="s">
        <v>123</v>
      </c>
      <c r="F30" s="276" t="s">
        <v>123</v>
      </c>
    </row>
    <row r="31" spans="1:8" ht="18" customHeight="1" x14ac:dyDescent="0.2">
      <c r="A31" s="273" t="str">
        <f>OVERALL!A31</f>
        <v>CLEAR &amp; CONCISE MESSAGES</v>
      </c>
      <c r="B31" s="274">
        <f>IF(C31=0,"-",COUNTIF(D31:F31,"y")/C31)</f>
        <v>1</v>
      </c>
      <c r="C31" s="275">
        <f>$C$2-COUNTIF(D31:F31, "-")</f>
        <v>3</v>
      </c>
      <c r="D31" s="276" t="s">
        <v>123</v>
      </c>
      <c r="E31" s="276" t="s">
        <v>123</v>
      </c>
      <c r="F31" s="276" t="s">
        <v>123</v>
      </c>
    </row>
    <row r="32" spans="1:8" ht="18" customHeight="1" x14ac:dyDescent="0.2">
      <c r="A32" s="278"/>
      <c r="C32" s="279"/>
      <c r="D32" s="280">
        <f t="shared" ref="D32:F32" si="10">COUNTA(D27:D31)-COUNTIF(D27:D31, "-")</f>
        <v>5</v>
      </c>
      <c r="E32" s="280">
        <f t="shared" si="10"/>
        <v>5</v>
      </c>
      <c r="F32" s="280">
        <f t="shared" si="10"/>
        <v>5</v>
      </c>
    </row>
    <row r="33" spans="1:11" ht="18" customHeight="1" x14ac:dyDescent="0.2">
      <c r="A33" s="269" t="str">
        <f>OVERALL!A33</f>
        <v>TIMING</v>
      </c>
      <c r="B33" s="270">
        <f>AVERAGE(B34:B41)</f>
        <v>0.79166666666666674</v>
      </c>
      <c r="C33" s="271">
        <f>B33*OVERALL!C33</f>
        <v>0.19791666666666669</v>
      </c>
      <c r="D33" s="272">
        <f>(COUNTIF(D34:D41, "y")/D42)*OVERALL!$C$33</f>
        <v>0.1875</v>
      </c>
      <c r="E33" s="272">
        <f>(COUNTIF(E34:E41, "y")/E42)*OVERALL!$C$33</f>
        <v>0.1875</v>
      </c>
      <c r="F33" s="272">
        <f>(COUNTIF(F34:F41, "y")/F42)*OVERALL!$C$33</f>
        <v>0.21875</v>
      </c>
      <c r="G33" s="94" t="s">
        <v>70</v>
      </c>
    </row>
    <row r="34" spans="1:11" ht="18" customHeight="1" x14ac:dyDescent="0.2">
      <c r="A34" s="273" t="s">
        <v>36</v>
      </c>
      <c r="B34" s="274">
        <f>IF(C34=0,"-",COUNTIF(D34:F34,"y")/C34)</f>
        <v>0.66666666666666663</v>
      </c>
      <c r="C34" s="275">
        <f>$C$2-COUNTIF(D34:F34, "-")</f>
        <v>3</v>
      </c>
      <c r="D34" s="283" t="str">
        <f t="shared" ref="D34:F34" si="11">IF(D79&lt;=TIMEVALUE("0:0:30"),"y","n")</f>
        <v>n</v>
      </c>
      <c r="E34" s="283" t="str">
        <f t="shared" si="11"/>
        <v>y</v>
      </c>
      <c r="F34" s="283" t="str">
        <f t="shared" si="11"/>
        <v>y</v>
      </c>
    </row>
    <row r="35" spans="1:11" ht="18" customHeight="1" x14ac:dyDescent="0.2">
      <c r="A35" s="273" t="str">
        <f>OVERALL!A34</f>
        <v>NAVIGATION TIME &lt;= 30 secs</v>
      </c>
      <c r="B35" s="274">
        <f>IF(C35=0,"-",COUNTIF(D35:F35,"y")/C35)</f>
        <v>0.33333333333333331</v>
      </c>
      <c r="C35" s="275">
        <f>$C$2-COUNTIF(D35:F35, "-")</f>
        <v>3</v>
      </c>
      <c r="D35" s="283" t="str">
        <f t="shared" ref="D35:F35" si="12">IF(D80&lt;=TIMEVALUE("0:0:30"),"y","n")</f>
        <v>n</v>
      </c>
      <c r="E35" s="283" t="str">
        <f t="shared" si="12"/>
        <v>n</v>
      </c>
      <c r="F35" s="283" t="str">
        <f t="shared" si="12"/>
        <v>y</v>
      </c>
      <c r="H35" s="180"/>
    </row>
    <row r="36" spans="1:11" ht="18" customHeight="1" x14ac:dyDescent="0.2">
      <c r="A36" s="273" t="str">
        <f>OVERALL!A35</f>
        <v>NAVIGATION TIME &lt;= 1 MIN</v>
      </c>
      <c r="B36" s="274">
        <f>IF(C36=0,"-",COUNTIF(D36:F36,"y")/C36)</f>
        <v>1</v>
      </c>
      <c r="C36" s="275">
        <f>$C$2-COUNTIF(D36:F36, "-")</f>
        <v>3</v>
      </c>
      <c r="D36" s="283" t="str">
        <f t="shared" ref="D36:F36" si="13">IF(D80&lt;=TIMEVALUE("0:01:00"),"y","n")</f>
        <v>y</v>
      </c>
      <c r="E36" s="283" t="str">
        <f t="shared" si="13"/>
        <v>y</v>
      </c>
      <c r="F36" s="283" t="str">
        <f t="shared" si="13"/>
        <v>y</v>
      </c>
    </row>
    <row r="37" spans="1:11" ht="18" customHeight="1" x14ac:dyDescent="0.2">
      <c r="A37" s="273" t="str">
        <f>OVERALL!A37</f>
        <v>WAIT TIME &lt;= 10 SECS</v>
      </c>
      <c r="B37" s="274">
        <f>IF(C37=0,"-",COUNTIF(D37:F37,"y")/C37)</f>
        <v>0.33333333333333331</v>
      </c>
      <c r="C37" s="275">
        <f>$C$2-COUNTIF(D37:F37, "-")</f>
        <v>3</v>
      </c>
      <c r="D37" s="284" t="str">
        <f t="shared" ref="D37:F37" si="14">IF(D$82="-", "-", IF(D$82&lt;=TIMEVALUE("0:0:10"),"y","n"))</f>
        <v>y</v>
      </c>
      <c r="E37" s="284" t="str">
        <f t="shared" si="14"/>
        <v>n</v>
      </c>
      <c r="F37" s="284" t="str">
        <f t="shared" si="14"/>
        <v>n</v>
      </c>
    </row>
    <row r="38" spans="1:11" ht="18" customHeight="1" x14ac:dyDescent="0.2">
      <c r="A38" s="273" t="str">
        <f>OVERALL!A38</f>
        <v>WAIT TIME &lt;= 30 SECS</v>
      </c>
      <c r="B38" s="274">
        <f>IF(C38=0,"-",COUNTIF(D38:F38,"y")/C38)</f>
        <v>1</v>
      </c>
      <c r="C38" s="275">
        <f>$C$2-COUNTIF(D38:F38, "-")</f>
        <v>3</v>
      </c>
      <c r="D38" s="284" t="str">
        <f t="shared" ref="D38:F38" si="15">IF(D$82="-", "-", IF(D$82&lt;=TIMEVALUE("0:0:30"),"y","n"))</f>
        <v>y</v>
      </c>
      <c r="E38" s="284" t="str">
        <f t="shared" si="15"/>
        <v>y</v>
      </c>
      <c r="F38" s="284" t="str">
        <f t="shared" si="15"/>
        <v>y</v>
      </c>
    </row>
    <row r="39" spans="1:11" ht="18" customHeight="1" x14ac:dyDescent="0.2">
      <c r="A39" s="273" t="str">
        <f>OVERALL!A39</f>
        <v>WAIT TIME &lt;= 2 MINS</v>
      </c>
      <c r="B39" s="274">
        <f>IF(C39=0,"-",COUNTIF(D39:F39,"y")/C39)</f>
        <v>1</v>
      </c>
      <c r="C39" s="275">
        <f>$C$2-COUNTIF(D39:F39, "-")</f>
        <v>3</v>
      </c>
      <c r="D39" s="284" t="str">
        <f t="shared" ref="D39:F39" si="16">IF(D$82="-", "-", IF(D$82&lt;=TIMEVALUE("0:02:00"),"y","n"))</f>
        <v>y</v>
      </c>
      <c r="E39" s="284" t="str">
        <f t="shared" si="16"/>
        <v>y</v>
      </c>
      <c r="F39" s="284" t="str">
        <f t="shared" si="16"/>
        <v>y</v>
      </c>
    </row>
    <row r="40" spans="1:11" ht="18" customHeight="1" x14ac:dyDescent="0.2">
      <c r="A40" s="273" t="str">
        <f>OVERALL!A40</f>
        <v>WAIT TIME &lt;= 5 MINS</v>
      </c>
      <c r="B40" s="274">
        <f>IF(C40=0,"-",COUNTIF(D40:F40,"y")/C40)</f>
        <v>1</v>
      </c>
      <c r="C40" s="275">
        <f>$C$2-COUNTIF(D40:F40, "-")</f>
        <v>3</v>
      </c>
      <c r="D40" s="285" t="str">
        <f t="shared" ref="D40:F40" si="17">IF(D$82="-", "-", IF(D$82&lt;=TIMEVALUE("0:05:00"),"y","n"))</f>
        <v>y</v>
      </c>
      <c r="E40" s="285" t="str">
        <f t="shared" si="17"/>
        <v>y</v>
      </c>
      <c r="F40" s="285" t="str">
        <f t="shared" si="17"/>
        <v>y</v>
      </c>
      <c r="G40" s="182"/>
    </row>
    <row r="41" spans="1:11" ht="18" customHeight="1" x14ac:dyDescent="0.2">
      <c r="A41" s="273" t="str">
        <f>OVERALL!A41</f>
        <v>WAIT TIME &lt; 10 MINS</v>
      </c>
      <c r="B41" s="274">
        <f>IF(C41=0,"-",COUNTIF(D41:F41,"y")/C41)</f>
        <v>1</v>
      </c>
      <c r="C41" s="275">
        <f>$C$2-COUNTIF(D41:F41, "-")</f>
        <v>3</v>
      </c>
      <c r="D41" s="285" t="str">
        <f t="shared" ref="D41:F41" si="18">IF(D$82="-", "-", IF(D$82&lt;TIMEVALUE("0:10:00"),"y","n"))</f>
        <v>y</v>
      </c>
      <c r="E41" s="285" t="str">
        <f t="shared" si="18"/>
        <v>y</v>
      </c>
      <c r="F41" s="285" t="str">
        <f t="shared" si="18"/>
        <v>y</v>
      </c>
    </row>
    <row r="42" spans="1:11" ht="18" customHeight="1" x14ac:dyDescent="0.2">
      <c r="A42" s="286"/>
      <c r="B42" s="287"/>
      <c r="C42" s="287"/>
      <c r="D42" s="280">
        <f t="shared" ref="D42:F42" si="19">COUNTA(D34:D41)-COUNTIF(D34:D41, "-")</f>
        <v>8</v>
      </c>
      <c r="E42" s="280">
        <f t="shared" si="19"/>
        <v>8</v>
      </c>
      <c r="F42" s="280">
        <f t="shared" si="19"/>
        <v>8</v>
      </c>
      <c r="G42" s="288"/>
      <c r="H42" s="94" t="s">
        <v>70</v>
      </c>
      <c r="I42" s="289" t="s">
        <v>125</v>
      </c>
      <c r="J42" s="290"/>
      <c r="K42" s="290"/>
    </row>
    <row r="43" spans="1:11" ht="18" customHeight="1" x14ac:dyDescent="0.2">
      <c r="A43" s="291" t="str">
        <f>OVERALL!A43</f>
        <v>OVERALL % ACCESS DEDUCTIONS</v>
      </c>
      <c r="B43" s="292">
        <f>SUM(I52:K52)/C2</f>
        <v>0</v>
      </c>
      <c r="C43" s="271" t="str">
        <f>OVERALL!C43</f>
        <v>PENALTY</v>
      </c>
      <c r="D43" s="293">
        <f>I43</f>
        <v>0</v>
      </c>
      <c r="E43" s="293">
        <f>J43</f>
        <v>0</v>
      </c>
      <c r="F43" s="293">
        <f>K43</f>
        <v>0</v>
      </c>
      <c r="I43" s="294">
        <f t="shared" ref="I43:K43" si="20">IF(SUM(I44:I51)=0%,0%,SUM(I44:I51))</f>
        <v>0</v>
      </c>
      <c r="J43" s="294">
        <f t="shared" si="20"/>
        <v>0</v>
      </c>
      <c r="K43" s="294">
        <f t="shared" si="20"/>
        <v>0</v>
      </c>
    </row>
    <row r="44" spans="1:11" ht="18" customHeight="1" x14ac:dyDescent="0.2">
      <c r="A44" s="295" t="str">
        <f>OVERALL!A44</f>
        <v>NO ACCOUNT ID REQUEST OPTION</v>
      </c>
      <c r="B44" s="274">
        <f>COUNTIF(D44:F44,"y")/$C$2</f>
        <v>0</v>
      </c>
      <c r="C44" s="296">
        <f>OVERALL!C44</f>
        <v>-0.1</v>
      </c>
      <c r="D44" s="276" t="s">
        <v>124</v>
      </c>
      <c r="E44" s="276" t="s">
        <v>124</v>
      </c>
      <c r="F44" s="276" t="s">
        <v>124</v>
      </c>
      <c r="I44" s="297" t="str">
        <f>IF(D44="y",$C44,"")</f>
        <v/>
      </c>
      <c r="J44" s="297" t="str">
        <f>IF(E44="y",$C44,"")</f>
        <v/>
      </c>
      <c r="K44" s="297" t="str">
        <f>IF(F44="y",$C44,"")</f>
        <v/>
      </c>
    </row>
    <row r="45" spans="1:11" ht="18" customHeight="1" x14ac:dyDescent="0.2">
      <c r="A45" s="295" t="str">
        <f>OVERALL!A45</f>
        <v>MAJOR RECORDING GLITCHES</v>
      </c>
      <c r="B45" s="274">
        <f>COUNTIF(D45:F45,"y")/$C$2</f>
        <v>0</v>
      </c>
      <c r="C45" s="296">
        <f>OVERALL!C45</f>
        <v>-0.3</v>
      </c>
      <c r="D45" s="276" t="s">
        <v>124</v>
      </c>
      <c r="E45" s="276" t="s">
        <v>124</v>
      </c>
      <c r="F45" s="276" t="s">
        <v>124</v>
      </c>
      <c r="I45" s="297" t="str">
        <f>IF(D45="y",$C45,"")</f>
        <v/>
      </c>
      <c r="J45" s="297" t="str">
        <f>IF(E45="y",$C45,"")</f>
        <v/>
      </c>
      <c r="K45" s="297" t="str">
        <f>IF(F45="y",$C45,"")</f>
        <v/>
      </c>
    </row>
    <row r="46" spans="1:11" ht="18" customHeight="1" x14ac:dyDescent="0.2">
      <c r="A46" s="295" t="str">
        <f>OVERALL!A46</f>
        <v>VOICE OR SELECTION REJECTIONS</v>
      </c>
      <c r="B46" s="274">
        <f>COUNTIF(D46:F46,"y")/$C$2</f>
        <v>0</v>
      </c>
      <c r="C46" s="296">
        <f>OVERALL!C46</f>
        <v>-0.2</v>
      </c>
      <c r="D46" s="276" t="s">
        <v>124</v>
      </c>
      <c r="E46" s="276" t="s">
        <v>124</v>
      </c>
      <c r="F46" s="276" t="s">
        <v>124</v>
      </c>
      <c r="I46" s="297" t="str">
        <f>IF(D46="y",$C46,"")</f>
        <v/>
      </c>
      <c r="J46" s="297" t="str">
        <f>IF(E46="y",$C46,"")</f>
        <v/>
      </c>
      <c r="K46" s="297" t="str">
        <f>IF(F46="y",$C46,"")</f>
        <v/>
      </c>
    </row>
    <row r="47" spans="1:11" ht="18" customHeight="1" x14ac:dyDescent="0.2">
      <c r="A47" s="295" t="str">
        <f>OVERALL!A47</f>
        <v>REPEATED MENU OPTIONS OR RECORDINGS</v>
      </c>
      <c r="B47" s="274">
        <f>COUNTIF(D47:F47,"y")/$C$2</f>
        <v>0</v>
      </c>
      <c r="C47" s="296">
        <f>OVERALL!C47</f>
        <v>-0.2</v>
      </c>
      <c r="D47" s="276" t="s">
        <v>124</v>
      </c>
      <c r="E47" s="276" t="s">
        <v>124</v>
      </c>
      <c r="F47" s="276" t="s">
        <v>124</v>
      </c>
      <c r="I47" s="297" t="str">
        <f>IF(D47="y",$C47,"")</f>
        <v/>
      </c>
      <c r="J47" s="297" t="str">
        <f>IF(E47="y",$C47,"")</f>
        <v/>
      </c>
      <c r="K47" s="297" t="str">
        <f>IF(F47="y",$C47,"")</f>
        <v/>
      </c>
    </row>
    <row r="48" spans="1:11" ht="18" customHeight="1" x14ac:dyDescent="0.2">
      <c r="A48" s="295" t="str">
        <f>OVERALL!A48</f>
        <v>PERSISTENT PUSH TO ONLINE CHANNELS</v>
      </c>
      <c r="B48" s="274">
        <f>COUNTIF(D48:F48,"y")/$C$2</f>
        <v>0</v>
      </c>
      <c r="C48" s="296">
        <f>OVERALL!C48</f>
        <v>-0.2</v>
      </c>
      <c r="D48" s="276" t="s">
        <v>124</v>
      </c>
      <c r="E48" s="276" t="s">
        <v>124</v>
      </c>
      <c r="F48" s="276" t="s">
        <v>124</v>
      </c>
      <c r="I48" s="297" t="str">
        <f>IF(D48="y",$C48,"")</f>
        <v/>
      </c>
      <c r="J48" s="297" t="str">
        <f>IF(E48="y",$C48,"")</f>
        <v/>
      </c>
      <c r="K48" s="297" t="str">
        <f>IF(F48="y",$C48,"")</f>
        <v/>
      </c>
    </row>
    <row r="49" spans="1:11" ht="15.75" customHeight="1" x14ac:dyDescent="0.2">
      <c r="A49" s="295" t="str">
        <f>OVERALL!A49</f>
        <v>EXCESSIVE QUEUE MESSAGING (repeats 0-30 secs)</v>
      </c>
      <c r="B49" s="274">
        <f>COUNTIF(D49:F49,"y")/$C$2</f>
        <v>0</v>
      </c>
      <c r="C49" s="296">
        <f>OVERALL!C49</f>
        <v>-0.2</v>
      </c>
      <c r="D49" s="298" t="s">
        <v>126</v>
      </c>
      <c r="E49" s="298" t="s">
        <v>124</v>
      </c>
      <c r="F49" s="276" t="s">
        <v>124</v>
      </c>
      <c r="I49" s="297" t="str">
        <f>IF(D49="y",$C49,"")</f>
        <v/>
      </c>
      <c r="J49" s="297" t="str">
        <f>IF(E49="y",$C49,"")</f>
        <v/>
      </c>
      <c r="K49" s="297" t="str">
        <f>IF(F49="y",$C49,"")</f>
        <v/>
      </c>
    </row>
    <row r="50" spans="1:11" ht="15.75" customHeight="1" x14ac:dyDescent="0.2">
      <c r="A50" s="295" t="str">
        <f>OVERALL!A50</f>
        <v>EXCESSIVE QUEUE MESSAGING (repeats 30-60 secs)</v>
      </c>
      <c r="B50" s="274">
        <f>COUNTIF(D50:F50,"y")/$C$2</f>
        <v>0</v>
      </c>
      <c r="C50" s="296">
        <f>OVERALL!C50</f>
        <v>-0.1</v>
      </c>
      <c r="D50" s="298" t="s">
        <v>124</v>
      </c>
      <c r="E50" s="276" t="s">
        <v>124</v>
      </c>
      <c r="F50" s="276" t="s">
        <v>124</v>
      </c>
      <c r="I50" s="297" t="str">
        <f>IF(D50="y",$C50,"")</f>
        <v/>
      </c>
      <c r="J50" s="297" t="str">
        <f>IF(E50="y",$C50,"")</f>
        <v/>
      </c>
      <c r="K50" s="297" t="str">
        <f>IF(F50="y",$C50,"")</f>
        <v/>
      </c>
    </row>
    <row r="51" spans="1:11" ht="15.75" customHeight="1" x14ac:dyDescent="0.2">
      <c r="A51" s="299" t="str">
        <f>OVERALL!A51</f>
        <v>NOT ANSWERED IN TIME</v>
      </c>
      <c r="B51" s="300">
        <f>COUNTIF(D51:F51,"y")/$C$2</f>
        <v>0</v>
      </c>
      <c r="C51" s="301">
        <f>OVERALL!C51</f>
        <v>-0.5</v>
      </c>
      <c r="D51" s="302" t="s">
        <v>124</v>
      </c>
      <c r="E51" s="302" t="s">
        <v>124</v>
      </c>
      <c r="F51" s="302" t="s">
        <v>124</v>
      </c>
      <c r="I51" s="303" t="str">
        <f>IF(D51="y",$C51,"")</f>
        <v/>
      </c>
      <c r="J51" s="303" t="str">
        <f>IF(E51="y",$C51,"")</f>
        <v/>
      </c>
      <c r="K51" s="303" t="str">
        <f>IF(F51="y",$C51,"")</f>
        <v/>
      </c>
    </row>
    <row r="52" spans="1:11" ht="15.75" customHeight="1" x14ac:dyDescent="0.2">
      <c r="A52" s="304" t="str">
        <f>OVERALL!A52</f>
        <v>FORCED ABANDONMENT</v>
      </c>
      <c r="B52" s="305">
        <f>COUNTIF(D52:F52,"y")/$C$2</f>
        <v>0.33333333333333331</v>
      </c>
      <c r="C52" s="301" t="str">
        <f>OVERALL!C52</f>
        <v>MAX. 0%</v>
      </c>
      <c r="D52" s="306" t="s">
        <v>123</v>
      </c>
      <c r="E52" s="306" t="s">
        <v>124</v>
      </c>
      <c r="F52" s="302" t="s">
        <v>124</v>
      </c>
      <c r="I52" s="307">
        <f t="shared" ref="I52:K52" si="21">IF(I43=0%,0,1)</f>
        <v>0</v>
      </c>
      <c r="J52" s="307">
        <f t="shared" si="21"/>
        <v>0</v>
      </c>
      <c r="K52" s="307">
        <f t="shared" si="21"/>
        <v>0</v>
      </c>
    </row>
    <row r="53" spans="1:11" ht="15.75" customHeight="1" x14ac:dyDescent="0.2">
      <c r="A53" s="286"/>
      <c r="B53" s="287"/>
      <c r="C53" s="287"/>
      <c r="D53" s="280">
        <f t="shared" ref="D53:F53" si="22">COUNTIF(D44:D52, "y")</f>
        <v>1</v>
      </c>
      <c r="E53" s="280">
        <f t="shared" si="22"/>
        <v>0</v>
      </c>
      <c r="F53" s="280">
        <f t="shared" si="22"/>
        <v>0</v>
      </c>
      <c r="G53" s="94" t="s">
        <v>70</v>
      </c>
    </row>
    <row r="54" spans="1:11" ht="15.75" customHeight="1" x14ac:dyDescent="0.2">
      <c r="A54" s="308" t="str">
        <f>OVERALL!A54</f>
        <v>ADDITIONAL INSIGHT</v>
      </c>
      <c r="B54" s="309"/>
      <c r="C54" s="310" t="s">
        <v>70</v>
      </c>
      <c r="D54" s="311"/>
      <c r="E54" s="311"/>
      <c r="F54" s="311"/>
      <c r="J54" s="94" t="s">
        <v>70</v>
      </c>
    </row>
    <row r="55" spans="1:11" ht="15.75" customHeight="1" x14ac:dyDescent="0.2">
      <c r="A55" s="312" t="str">
        <f>OVERALL!A55</f>
        <v>CALL ANSWERED-ACCESS</v>
      </c>
      <c r="B55" s="313">
        <f>IF(C55=0,"-",COUNTIF(D55:F55, "y")/C55)</f>
        <v>0.66666666666666663</v>
      </c>
      <c r="C55" s="314">
        <f>$C$2-COUNTIF(D55:F55, "-")</f>
        <v>3</v>
      </c>
      <c r="D55" s="315" t="str">
        <f t="shared" ref="D55:F55" si="23">IF(D51="y","n",IF(D52="y","n","y"))</f>
        <v>n</v>
      </c>
      <c r="E55" s="315" t="str">
        <f t="shared" si="23"/>
        <v>y</v>
      </c>
      <c r="F55" s="315" t="str">
        <f t="shared" si="23"/>
        <v>y</v>
      </c>
    </row>
    <row r="56" spans="1:11" ht="15.75" customHeight="1" x14ac:dyDescent="0.2">
      <c r="A56" s="273" t="str">
        <f>OVERALL!A56</f>
        <v>MENU IVR</v>
      </c>
      <c r="B56" s="274">
        <f>IF(C56=0,"-",COUNTIF(D56:F56, "y")/C56)</f>
        <v>1</v>
      </c>
      <c r="C56" s="275">
        <f>$C$2-COUNTIF(D56:F56, "-")</f>
        <v>3</v>
      </c>
      <c r="D56" s="316" t="s">
        <v>123</v>
      </c>
      <c r="E56" s="316" t="s">
        <v>123</v>
      </c>
      <c r="F56" s="316" t="s">
        <v>123</v>
      </c>
    </row>
    <row r="57" spans="1:11" ht="15.75" customHeight="1" x14ac:dyDescent="0.2">
      <c r="A57" s="273" t="str">
        <f>OVERALL!A57</f>
        <v>SPEECH IVR</v>
      </c>
      <c r="B57" s="274">
        <f>IF(C57=0,"-",COUNTIF(D57:F57, "y")/C57)</f>
        <v>0</v>
      </c>
      <c r="C57" s="275">
        <f>$C$2-COUNTIF(D57:F57, "-")</f>
        <v>3</v>
      </c>
      <c r="D57" s="317" t="s">
        <v>124</v>
      </c>
      <c r="E57" s="317" t="s">
        <v>124</v>
      </c>
      <c r="F57" s="317" t="s">
        <v>124</v>
      </c>
    </row>
    <row r="58" spans="1:11" ht="15.75" customHeight="1" x14ac:dyDescent="0.2">
      <c r="A58" s="273" t="str">
        <f>OVERALL!A58</f>
        <v>HYBRID IVR</v>
      </c>
      <c r="B58" s="274">
        <f>IF(C58=0,"-",COUNTIF(D58:F58, "y")/C58)</f>
        <v>0</v>
      </c>
      <c r="C58" s="275">
        <f>$C$2-COUNTIF(D58:F58, "-")</f>
        <v>3</v>
      </c>
      <c r="D58" s="276" t="s">
        <v>124</v>
      </c>
      <c r="E58" s="276" t="s">
        <v>124</v>
      </c>
      <c r="F58" s="276" t="s">
        <v>124</v>
      </c>
      <c r="J58" s="94" t="s">
        <v>70</v>
      </c>
    </row>
    <row r="59" spans="1:11" ht="15.75" customHeight="1" x14ac:dyDescent="0.2">
      <c r="A59" s="273" t="str">
        <f>OVERALL!A59</f>
        <v>NUMBER OF MENU LAYERS</v>
      </c>
      <c r="B59" s="318">
        <f>IF(C59=0,"-",SUM(D59:F59)/C59)</f>
        <v>3</v>
      </c>
      <c r="C59" s="275">
        <f>$C$2-COUNTIF(D59:F59, "-")</f>
        <v>3</v>
      </c>
      <c r="D59" s="319">
        <v>3</v>
      </c>
      <c r="E59" s="319">
        <v>3</v>
      </c>
      <c r="F59" s="319">
        <v>3</v>
      </c>
    </row>
    <row r="60" spans="1:11" ht="15.75" customHeight="1" x14ac:dyDescent="0.2">
      <c r="A60" s="273" t="str">
        <f>OVERALL!A60</f>
        <v>ACCOUNT ID REQUEST</v>
      </c>
      <c r="B60" s="274">
        <f>IF(C60=0,"-",COUNTIF(D60:F60, "y")/C60)</f>
        <v>0</v>
      </c>
      <c r="C60" s="275">
        <f>$C$2-COUNTIF(D60:F60, "-")</f>
        <v>3</v>
      </c>
      <c r="D60" s="276" t="s">
        <v>124</v>
      </c>
      <c r="E60" s="276" t="s">
        <v>124</v>
      </c>
      <c r="F60" s="276" t="s">
        <v>124</v>
      </c>
    </row>
    <row r="61" spans="1:11" ht="15.75" customHeight="1" x14ac:dyDescent="0.2">
      <c r="A61" s="273" t="str">
        <f>OVERALL!A61</f>
        <v>CALLBACKS OFFERED FOR DELAYS</v>
      </c>
      <c r="B61" s="274" t="str">
        <f>IF(C61=0,"-",COUNTIF(D61:F61, "y")/C61)</f>
        <v>-</v>
      </c>
      <c r="C61" s="275">
        <f>$C$2-COUNTIF(D61:F61, "-")</f>
        <v>0</v>
      </c>
      <c r="D61" s="281" t="s">
        <v>68</v>
      </c>
      <c r="E61" s="281" t="s">
        <v>68</v>
      </c>
      <c r="F61" s="281" t="s">
        <v>68</v>
      </c>
    </row>
    <row r="62" spans="1:11" ht="15.75" customHeight="1" x14ac:dyDescent="0.2">
      <c r="A62" s="273" t="str">
        <f>OVERALL!A62</f>
        <v>CALLBACK OFFERED AT START</v>
      </c>
      <c r="B62" s="274" t="str">
        <f>IF(C62=0,"-",COUNTIF(D62:F62, "y")/C62)</f>
        <v>-</v>
      </c>
      <c r="C62" s="275">
        <f>$C$2-COUNTIF(D62:F62, "-")</f>
        <v>0</v>
      </c>
      <c r="D62" s="281" t="s">
        <v>68</v>
      </c>
      <c r="E62" s="281" t="s">
        <v>68</v>
      </c>
      <c r="F62" s="281" t="s">
        <v>68</v>
      </c>
    </row>
    <row r="63" spans="1:11" ht="15.75" customHeight="1" x14ac:dyDescent="0.2">
      <c r="A63" s="320"/>
      <c r="B63" s="321"/>
      <c r="C63" s="322"/>
      <c r="D63" s="323"/>
      <c r="E63" s="323"/>
      <c r="F63" s="323"/>
    </row>
    <row r="64" spans="1:11" ht="15.75" customHeight="1" x14ac:dyDescent="0.2">
      <c r="A64" s="324" t="s">
        <v>127</v>
      </c>
      <c r="B64" s="325"/>
      <c r="C64" s="325"/>
      <c r="D64" s="325"/>
      <c r="E64" s="325"/>
      <c r="F64" s="325"/>
    </row>
    <row r="65" spans="1:14" ht="15.75" customHeight="1" x14ac:dyDescent="0.2">
      <c r="A65" s="326" t="s">
        <v>128</v>
      </c>
      <c r="B65" s="327">
        <f>AVERAGE(D65:F65)</f>
        <v>2.0833333333333335E-4</v>
      </c>
      <c r="C65" s="328"/>
      <c r="D65" s="329">
        <v>2.0833333333333335E-4</v>
      </c>
      <c r="E65" s="329">
        <v>2.0833333333333335E-4</v>
      </c>
      <c r="F65" s="329">
        <v>2.0833333333333335E-4</v>
      </c>
      <c r="H65" s="330"/>
      <c r="I65" s="330"/>
      <c r="J65" s="330"/>
      <c r="K65" s="330"/>
      <c r="L65" s="330"/>
      <c r="M65" s="330"/>
      <c r="N65" s="330"/>
    </row>
    <row r="66" spans="1:14" ht="15.75" customHeight="1" x14ac:dyDescent="0.2">
      <c r="A66" s="331" t="s">
        <v>129</v>
      </c>
      <c r="B66" s="332">
        <f>AVERAGE(D66:F66)</f>
        <v>6.2500000000000012E-4</v>
      </c>
      <c r="C66" s="333"/>
      <c r="D66" s="334">
        <v>7.175925925925927E-4</v>
      </c>
      <c r="E66" s="334">
        <v>6.018518518518519E-4</v>
      </c>
      <c r="F66" s="334">
        <v>5.5555555555555556E-4</v>
      </c>
      <c r="H66" s="330"/>
      <c r="I66" s="330"/>
      <c r="J66" s="330"/>
      <c r="K66" s="330"/>
      <c r="L66" s="330"/>
      <c r="M66" s="330"/>
      <c r="N66" s="330"/>
    </row>
    <row r="67" spans="1:14" ht="15.75" customHeight="1" x14ac:dyDescent="0.2">
      <c r="A67" s="335" t="s">
        <v>130</v>
      </c>
      <c r="B67" s="332">
        <f>AVERAGE(D67:F67)</f>
        <v>6.2500000000000012E-4</v>
      </c>
      <c r="C67" s="333"/>
      <c r="D67" s="336">
        <v>7.175925925925927E-4</v>
      </c>
      <c r="E67" s="336">
        <v>6.018518518518519E-4</v>
      </c>
      <c r="F67" s="336">
        <v>5.5555555555555556E-4</v>
      </c>
      <c r="H67" s="330"/>
      <c r="I67" s="330"/>
      <c r="J67" s="330"/>
      <c r="K67" s="330"/>
      <c r="L67" s="330"/>
      <c r="M67" s="330"/>
      <c r="N67" s="330"/>
    </row>
    <row r="68" spans="1:14" ht="15.75" customHeight="1" x14ac:dyDescent="0.2">
      <c r="A68" s="331" t="s">
        <v>131</v>
      </c>
      <c r="B68" s="332">
        <f>AVERAGE(D68:F68)</f>
        <v>6.2500000000000012E-4</v>
      </c>
      <c r="C68" s="333"/>
      <c r="D68" s="334">
        <v>7.175925925925927E-4</v>
      </c>
      <c r="E68" s="334">
        <v>6.018518518518519E-4</v>
      </c>
      <c r="F68" s="334">
        <v>5.5555555555555556E-4</v>
      </c>
      <c r="H68" s="330"/>
      <c r="I68" s="330"/>
      <c r="J68" s="330"/>
      <c r="K68" s="330"/>
      <c r="L68" s="330"/>
      <c r="M68" s="330"/>
      <c r="N68" s="330"/>
    </row>
    <row r="69" spans="1:14" ht="15.75" customHeight="1" x14ac:dyDescent="0.2">
      <c r="A69" s="335" t="s">
        <v>132</v>
      </c>
      <c r="B69" s="332">
        <f>AVERAGE(D69:F69)</f>
        <v>7.3688271604938277E-4</v>
      </c>
      <c r="C69" s="333"/>
      <c r="D69" s="336">
        <v>1.0532407407407407E-3</v>
      </c>
      <c r="E69" s="336">
        <v>6.018518518518519E-4</v>
      </c>
      <c r="F69" s="336">
        <v>5.5555555555555556E-4</v>
      </c>
      <c r="H69" s="330"/>
      <c r="I69" s="330"/>
      <c r="J69" s="330"/>
      <c r="K69" s="330"/>
      <c r="L69" s="330"/>
      <c r="M69" s="330"/>
      <c r="N69" s="330"/>
    </row>
    <row r="70" spans="1:14" ht="15.75" customHeight="1" x14ac:dyDescent="0.2">
      <c r="A70" s="337" t="s">
        <v>133</v>
      </c>
      <c r="B70" s="338">
        <f>AVERAGE(D70:F70)</f>
        <v>9.0277777777777784E-4</v>
      </c>
      <c r="C70" s="339"/>
      <c r="D70" s="340">
        <v>1.0763888888888889E-3</v>
      </c>
      <c r="E70" s="340">
        <v>8.3333333333333339E-4</v>
      </c>
      <c r="F70" s="340">
        <v>7.9861111111111105E-4</v>
      </c>
      <c r="H70" s="330"/>
      <c r="I70" s="330"/>
      <c r="J70" s="330"/>
      <c r="K70" s="330"/>
      <c r="L70" s="330"/>
      <c r="M70" s="330"/>
      <c r="N70" s="330"/>
    </row>
    <row r="71" spans="1:14" ht="15.75" customHeight="1" x14ac:dyDescent="0.2"/>
    <row r="72" spans="1:14" ht="102.75" customHeight="1" x14ac:dyDescent="0.2">
      <c r="A72" s="341" t="s">
        <v>70</v>
      </c>
      <c r="B72" s="342" t="s">
        <v>134</v>
      </c>
      <c r="C72" s="343"/>
      <c r="D72" s="344" t="s">
        <v>144</v>
      </c>
      <c r="E72" s="344"/>
      <c r="F72" s="344" t="s">
        <v>70</v>
      </c>
    </row>
    <row r="73" spans="1:14" ht="15.75" customHeight="1" x14ac:dyDescent="0.2">
      <c r="A73" s="341"/>
      <c r="B73" s="345"/>
      <c r="C73" s="345"/>
      <c r="D73" s="346"/>
      <c r="E73" s="346"/>
      <c r="F73" s="346"/>
    </row>
    <row r="74" spans="1:14" ht="60" customHeight="1" x14ac:dyDescent="0.2">
      <c r="A74" s="341" t="s">
        <v>70</v>
      </c>
      <c r="B74" s="347" t="s">
        <v>135</v>
      </c>
      <c r="C74" s="348"/>
      <c r="D74" s="349" t="s">
        <v>136</v>
      </c>
      <c r="E74" s="350"/>
      <c r="F74" s="350"/>
    </row>
    <row r="75" spans="1:14" ht="15.75" customHeight="1" x14ac:dyDescent="0.2"/>
    <row r="76" spans="1:14" ht="15.75" customHeight="1" x14ac:dyDescent="0.2">
      <c r="A76" s="351" t="str">
        <f>OVERALL!A63</f>
        <v>PRE MENU MESSAGE TIME</v>
      </c>
      <c r="B76" s="352">
        <f>IF(C76=0,"-",SUM(D76:F76)/C76)</f>
        <v>2.0833333333333335E-4</v>
      </c>
      <c r="C76" s="275">
        <f>$C$2-COUNTIF(D76:F76, "-")</f>
        <v>3</v>
      </c>
      <c r="D76" s="353">
        <f t="shared" ref="D76:F76" si="24">D65</f>
        <v>2.0833333333333335E-4</v>
      </c>
      <c r="E76" s="353">
        <f t="shared" si="24"/>
        <v>2.0833333333333335E-4</v>
      </c>
      <c r="F76" s="353">
        <f t="shared" si="24"/>
        <v>2.0833333333333335E-4</v>
      </c>
      <c r="H76" s="330"/>
    </row>
    <row r="77" spans="1:14" ht="15.75" customHeight="1" x14ac:dyDescent="0.2">
      <c r="A77" s="351" t="str">
        <f>OVERALL!A64</f>
        <v>MID MENU MESSAGE TIME</v>
      </c>
      <c r="B77" s="352">
        <f>IF(C77=0,"-",SUM(D77:F77)/C77)</f>
        <v>0</v>
      </c>
      <c r="C77" s="275">
        <f>$C$2-COUNTIF(D77:F77, "-")</f>
        <v>3</v>
      </c>
      <c r="D77" s="353">
        <f t="shared" ref="D77:F77" si="25">D67-D66</f>
        <v>0</v>
      </c>
      <c r="E77" s="353">
        <f t="shared" si="25"/>
        <v>0</v>
      </c>
      <c r="F77" s="353">
        <f t="shared" si="25"/>
        <v>0</v>
      </c>
      <c r="H77" s="330"/>
    </row>
    <row r="78" spans="1:14" ht="15.75" customHeight="1" x14ac:dyDescent="0.2">
      <c r="A78" s="351" t="str">
        <f>OVERALL!A65</f>
        <v>POST MENU MESSAGE TIME</v>
      </c>
      <c r="B78" s="352">
        <f>IF(C78=0,"-",SUM(D78:F78)/C78)</f>
        <v>1.1188271604938265E-4</v>
      </c>
      <c r="C78" s="275">
        <f>$C$2-COUNTIF(D78:F78, "-")</f>
        <v>3</v>
      </c>
      <c r="D78" s="353">
        <f t="shared" ref="D78:F78" si="26">D69-D68</f>
        <v>3.3564814814814796E-4</v>
      </c>
      <c r="E78" s="353">
        <f t="shared" si="26"/>
        <v>0</v>
      </c>
      <c r="F78" s="353">
        <f t="shared" si="26"/>
        <v>0</v>
      </c>
      <c r="H78" s="330"/>
    </row>
    <row r="79" spans="1:14" ht="15.75" customHeight="1" x14ac:dyDescent="0.2">
      <c r="A79" s="351" t="str">
        <f>OVERALL!A66</f>
        <v>TOTAL MESSAGE TIME</v>
      </c>
      <c r="B79" s="352">
        <f>IF(C79=0,"-",SUM(D79:F79)/C79)</f>
        <v>3.2021604938271603E-4</v>
      </c>
      <c r="C79" s="275">
        <f>$C$2-COUNTIF(D79:F79, "-")</f>
        <v>3</v>
      </c>
      <c r="D79" s="353">
        <f t="shared" ref="D79:F79" si="27">SUM(D76:D78)</f>
        <v>5.4398148148148133E-4</v>
      </c>
      <c r="E79" s="353">
        <f t="shared" si="27"/>
        <v>2.0833333333333335E-4</v>
      </c>
      <c r="F79" s="353">
        <f t="shared" si="27"/>
        <v>2.0833333333333335E-4</v>
      </c>
      <c r="H79" s="330"/>
    </row>
    <row r="80" spans="1:14" ht="15.75" customHeight="1" x14ac:dyDescent="0.2">
      <c r="A80" s="351" t="str">
        <f>OVERALL!A67</f>
        <v>MENU NAVIGATION TIME</v>
      </c>
      <c r="B80" s="352">
        <f>IF(C80=0,"-",SUM(D80:F80)/C80)</f>
        <v>4.1666666666666669E-4</v>
      </c>
      <c r="C80" s="275">
        <f>$C$2-COUNTIF(D80:F80, "-")</f>
        <v>3</v>
      </c>
      <c r="D80" s="353">
        <f t="shared" ref="D80:F80" si="28">(D66-D65)+(D68-D67)</f>
        <v>5.0925925925925932E-4</v>
      </c>
      <c r="E80" s="353">
        <f t="shared" si="28"/>
        <v>3.9351851851851852E-4</v>
      </c>
      <c r="F80" s="353">
        <f t="shared" si="28"/>
        <v>3.4722222222222218E-4</v>
      </c>
      <c r="H80" s="330"/>
    </row>
    <row r="81" spans="1:8" ht="15.75" customHeight="1" x14ac:dyDescent="0.2">
      <c r="A81" s="351" t="str">
        <f>OVERALL!A68</f>
        <v>TOTAL MENU TIME</v>
      </c>
      <c r="B81" s="352">
        <f>IF(C81=0,"-",SUM(D81:F81)/C81)</f>
        <v>7.3688271604938277E-4</v>
      </c>
      <c r="C81" s="275">
        <f>$C$2-COUNTIF(D81:F81, "-")</f>
        <v>3</v>
      </c>
      <c r="D81" s="353">
        <f t="shared" ref="D81:F81" si="29">SUM(D79:D80)</f>
        <v>1.0532407407407407E-3</v>
      </c>
      <c r="E81" s="353">
        <f t="shared" si="29"/>
        <v>6.018518518518519E-4</v>
      </c>
      <c r="F81" s="353">
        <f t="shared" si="29"/>
        <v>5.5555555555555556E-4</v>
      </c>
      <c r="H81" s="330"/>
    </row>
    <row r="82" spans="1:8" ht="15.75" customHeight="1" x14ac:dyDescent="0.2">
      <c r="A82" s="273" t="str">
        <f>OVERALL!A69</f>
        <v>WAIT TIME</v>
      </c>
      <c r="B82" s="354">
        <f>IF(C82=0,"-",SUM(D82:F82)/C82)</f>
        <v>1.6589506172839507E-4</v>
      </c>
      <c r="C82" s="275">
        <f>$C$2-COUNTIF(D82:F82, "-")</f>
        <v>3</v>
      </c>
      <c r="D82" s="354">
        <f t="shared" ref="D82:F82" si="30">IF(D70="-", "-", D70-D69)</f>
        <v>2.3148148148148225E-5</v>
      </c>
      <c r="E82" s="354">
        <f t="shared" si="30"/>
        <v>2.3148148148148149E-4</v>
      </c>
      <c r="F82" s="354">
        <f t="shared" si="30"/>
        <v>2.4305555555555549E-4</v>
      </c>
      <c r="H82" s="330"/>
    </row>
    <row r="83" spans="1:8" ht="15.75" customHeight="1" x14ac:dyDescent="0.2">
      <c r="A83" s="351" t="str">
        <f>OVERALL!A70</f>
        <v>TOTAL ACCESS TIME</v>
      </c>
      <c r="B83" s="352">
        <f>IF(C83=0,"-",SUM(D83:F83)/C83)</f>
        <v>9.0277777777777784E-4</v>
      </c>
      <c r="C83" s="275">
        <f>$C$2-COUNTIF(D83:F83, "-")</f>
        <v>3</v>
      </c>
      <c r="D83" s="353">
        <f t="shared" ref="D83:F83" si="31">SUM(D81:D82)</f>
        <v>1.0763888888888889E-3</v>
      </c>
      <c r="E83" s="353">
        <f t="shared" si="31"/>
        <v>8.3333333333333339E-4</v>
      </c>
      <c r="F83" s="353">
        <f t="shared" si="31"/>
        <v>7.9861111111111105E-4</v>
      </c>
      <c r="H83" s="330"/>
    </row>
    <row r="84" spans="1:8" ht="15.75" customHeight="1" x14ac:dyDescent="0.2"/>
    <row r="85" spans="1:8" ht="15.75" customHeight="1" x14ac:dyDescent="0.2">
      <c r="D85" s="355" t="s">
        <v>70</v>
      </c>
    </row>
    <row r="86" spans="1:8" ht="15.75" customHeight="1" x14ac:dyDescent="0.2"/>
    <row r="87" spans="1:8" ht="15.75" customHeight="1" x14ac:dyDescent="0.2"/>
    <row r="88" spans="1:8" ht="15.75" customHeight="1" x14ac:dyDescent="0.2"/>
    <row r="89" spans="1:8" ht="15.75" customHeight="1" x14ac:dyDescent="0.2"/>
    <row r="90" spans="1:8" ht="15.75" customHeight="1" x14ac:dyDescent="0.2"/>
    <row r="91" spans="1:8" ht="15.75" customHeight="1" x14ac:dyDescent="0.2"/>
    <row r="92" spans="1:8" ht="15.75" customHeight="1" x14ac:dyDescent="0.2"/>
    <row r="93" spans="1:8" ht="15.75" customHeight="1" x14ac:dyDescent="0.2"/>
    <row r="94" spans="1:8" ht="15.75" customHeight="1" x14ac:dyDescent="0.2"/>
    <row r="95" spans="1:8" ht="15.75" customHeight="1" x14ac:dyDescent="0.2"/>
    <row r="96" spans="1:8"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F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00"/>
  <sheetViews>
    <sheetView workbookViewId="0">
      <pane xSplit="3" ySplit="6" topLeftCell="D50" activePane="bottomRight" state="frozen"/>
      <selection pane="topRight" activeCell="D1" sqref="D1"/>
      <selection pane="bottomLeft" activeCell="A7" sqref="A7"/>
      <selection pane="bottomRight" activeCell="F72" sqref="F72"/>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46143</v>
      </c>
      <c r="C2" s="256">
        <f>COUNTA(D12:G12)</f>
        <v>4</v>
      </c>
      <c r="D2" s="260" t="s">
        <v>118</v>
      </c>
      <c r="E2" s="260" t="s">
        <v>118</v>
      </c>
      <c r="F2" s="260" t="s">
        <v>119</v>
      </c>
      <c r="G2" s="260" t="s">
        <v>119</v>
      </c>
    </row>
    <row r="3" spans="1:9" ht="15.75" customHeight="1" x14ac:dyDescent="0.2">
      <c r="A3" s="261" t="str">
        <f>OVERALL!E1</f>
        <v>BLUE CARE</v>
      </c>
      <c r="B3" s="262" t="s">
        <v>70</v>
      </c>
      <c r="C3" s="263"/>
      <c r="D3" s="263" t="s">
        <v>120</v>
      </c>
      <c r="E3" s="263" t="s">
        <v>120</v>
      </c>
      <c r="F3" s="263" t="s">
        <v>121</v>
      </c>
      <c r="G3" s="263" t="s">
        <v>121</v>
      </c>
    </row>
    <row r="4" spans="1:9" ht="18" customHeight="1" x14ac:dyDescent="0.2">
      <c r="A4" s="264" t="str">
        <f>OVERALL!A4</f>
        <v>ACCESS SCORE</v>
      </c>
      <c r="B4" s="265">
        <f>AVERAGE(D4:G4)</f>
        <v>0.75348214285714299</v>
      </c>
      <c r="C4" s="266" t="s">
        <v>70</v>
      </c>
      <c r="D4" s="265">
        <f t="shared" ref="D4:G4" si="0">IF(D5&lt;0%,0%,D$5)</f>
        <v>0.73339285714285718</v>
      </c>
      <c r="E4" s="265">
        <f t="shared" si="0"/>
        <v>0.73339285714285718</v>
      </c>
      <c r="F4" s="265">
        <f t="shared" si="0"/>
        <v>0.81374999999999997</v>
      </c>
      <c r="G4" s="265">
        <f t="shared" si="0"/>
        <v>0.73339285714285718</v>
      </c>
      <c r="I4" s="100" t="s">
        <v>103</v>
      </c>
    </row>
    <row r="5" spans="1:9" ht="18" customHeight="1" x14ac:dyDescent="0.25">
      <c r="A5" s="94" t="s">
        <v>70</v>
      </c>
      <c r="B5" s="94" t="s">
        <v>70</v>
      </c>
      <c r="C5" s="267" t="s">
        <v>122</v>
      </c>
      <c r="D5" s="268">
        <f t="shared" ref="D5:G5" si="1">IF(D$2="","",IF(D$52="y",0%,SUM(D$6,D$11,D$20,D$26,D$33,D$43)))</f>
        <v>0.73339285714285718</v>
      </c>
      <c r="E5" s="268">
        <f t="shared" si="1"/>
        <v>0.73339285714285718</v>
      </c>
      <c r="F5" s="268">
        <f t="shared" si="1"/>
        <v>0.81374999999999997</v>
      </c>
      <c r="G5" s="268">
        <f t="shared" si="1"/>
        <v>0.73339285714285718</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35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35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35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0.42857142857142855</v>
      </c>
      <c r="C11" s="271">
        <f>B11*OVERALL!C11</f>
        <v>0.10714285714285714</v>
      </c>
      <c r="D11" s="272">
        <f>(COUNTIF(D12:D18, "y")/D19)*OVERALL!$C$11</f>
        <v>0.10714285714285714</v>
      </c>
      <c r="E11" s="272">
        <f>(COUNTIF(E12:E18, "y")/E19)*OVERALL!$C$11</f>
        <v>0.10714285714285714</v>
      </c>
      <c r="F11" s="272">
        <f>(COUNTIF(F12:F18, "y")/F19)*OVERALL!$C$11</f>
        <v>0.125</v>
      </c>
      <c r="G11" s="272">
        <f>(COUNTIF(G12:G18, "y")/G19)*OVERALL!$C$11</f>
        <v>0.10714285714285714</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0</v>
      </c>
      <c r="C15" s="275">
        <f t="shared" si="9"/>
        <v>4</v>
      </c>
      <c r="D15" s="276" t="s">
        <v>124</v>
      </c>
      <c r="E15" s="276" t="s">
        <v>124</v>
      </c>
      <c r="F15" s="276" t="s">
        <v>124</v>
      </c>
      <c r="G15" s="276" t="s">
        <v>124</v>
      </c>
      <c r="H15" s="94" t="s">
        <v>70</v>
      </c>
    </row>
    <row r="16" spans="1:9" ht="18" customHeight="1" x14ac:dyDescent="0.2">
      <c r="A16" s="273" t="str">
        <f>OVERALL!A16</f>
        <v>MAX. 2 POST MENU MESSAGES</v>
      </c>
      <c r="B16" s="274">
        <f t="shared" si="8"/>
        <v>1</v>
      </c>
      <c r="C16" s="275">
        <f t="shared" si="9"/>
        <v>4</v>
      </c>
      <c r="D16" s="276" t="s">
        <v>123</v>
      </c>
      <c r="E16" s="276" t="s">
        <v>123</v>
      </c>
      <c r="F16" s="276" t="s">
        <v>123</v>
      </c>
      <c r="G16" s="276" t="s">
        <v>123</v>
      </c>
      <c r="I16" s="146" t="s">
        <v>112</v>
      </c>
    </row>
    <row r="17" spans="1:9" ht="18" customHeight="1" x14ac:dyDescent="0.25">
      <c r="A17" s="273" t="str">
        <f>OVERALL!A17</f>
        <v>ADVISED WAIT TIME OR QUEUE POSITION</v>
      </c>
      <c r="B17" s="274">
        <f t="shared" si="8"/>
        <v>0</v>
      </c>
      <c r="C17" s="275">
        <f t="shared" si="9"/>
        <v>3</v>
      </c>
      <c r="D17" s="357" t="s">
        <v>124</v>
      </c>
      <c r="E17" s="357" t="s">
        <v>124</v>
      </c>
      <c r="F17" s="357" t="s">
        <v>68</v>
      </c>
      <c r="G17" s="357" t="s">
        <v>124</v>
      </c>
      <c r="I17" s="140" t="s">
        <v>113</v>
      </c>
    </row>
    <row r="18" spans="1:9" ht="18" customHeight="1" x14ac:dyDescent="0.2">
      <c r="A18" s="273" t="str">
        <f>OVERALL!A18</f>
        <v>NO REDUNDANT MESSAGES</v>
      </c>
      <c r="B18" s="274">
        <f t="shared" si="8"/>
        <v>0</v>
      </c>
      <c r="C18" s="275">
        <f t="shared" si="9"/>
        <v>4</v>
      </c>
      <c r="D18" s="276" t="s">
        <v>124</v>
      </c>
      <c r="E18" s="276" t="s">
        <v>124</v>
      </c>
      <c r="F18" s="276" t="s">
        <v>124</v>
      </c>
      <c r="G18" s="276" t="s">
        <v>124</v>
      </c>
    </row>
    <row r="19" spans="1:9" ht="18" customHeight="1" x14ac:dyDescent="0.2">
      <c r="A19" s="278"/>
      <c r="C19" s="279"/>
      <c r="D19" s="280">
        <f t="shared" ref="D19:G19" si="12">COUNTA(D12:D18)-COUNTIF(D12:D18, "-")</f>
        <v>7</v>
      </c>
      <c r="E19" s="280">
        <f t="shared" si="12"/>
        <v>7</v>
      </c>
      <c r="F19" s="280">
        <f t="shared" si="12"/>
        <v>6</v>
      </c>
      <c r="G19" s="280">
        <f t="shared" si="12"/>
        <v>7</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row>
    <row r="27" spans="1:9" ht="18" customHeight="1" x14ac:dyDescent="0.2">
      <c r="A27" s="273" t="str">
        <f>OVERALL!A27</f>
        <v>SINGLE VOICEOVER ARTIST</v>
      </c>
      <c r="B27" s="274">
        <f t="shared" ref="B27:B31" si="16">IF(C27=0,"-",COUNTIF(D27:G27,"y")/C27)</f>
        <v>0</v>
      </c>
      <c r="C27" s="275">
        <f t="shared" ref="C27:C31" si="17">$C$2-COUNTIF(D27:G27, "-")</f>
        <v>4</v>
      </c>
      <c r="D27" s="276" t="s">
        <v>124</v>
      </c>
      <c r="E27" s="276" t="s">
        <v>124</v>
      </c>
      <c r="F27" s="276" t="s">
        <v>124</v>
      </c>
      <c r="G27" s="276" t="s">
        <v>124</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98" t="s">
        <v>123</v>
      </c>
      <c r="E29" s="298" t="s">
        <v>123</v>
      </c>
      <c r="F29" s="298" t="s">
        <v>123</v>
      </c>
      <c r="G29" s="298"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0.6875</v>
      </c>
      <c r="C33" s="271">
        <f>B33*OVERALL!C33</f>
        <v>0.171875</v>
      </c>
      <c r="D33" s="272">
        <f>(COUNTIF(D34:D41, "y")/D42)*OVERALL!$C$33</f>
        <v>0.15625</v>
      </c>
      <c r="E33" s="272">
        <f>(COUNTIF(E34:E41, "y")/E42)*OVERALL!$C$33</f>
        <v>0.15625</v>
      </c>
      <c r="F33" s="272">
        <f>(COUNTIF(F34:F41, "y")/F42)*OVERALL!$C$33</f>
        <v>0.21875</v>
      </c>
      <c r="G33" s="272">
        <f>(COUNTIF(G34:G41, "y")/G42)*OVERALL!$C$33</f>
        <v>0.15625</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v>
      </c>
      <c r="C37" s="275">
        <f t="shared" si="20"/>
        <v>4</v>
      </c>
      <c r="D37" s="284" t="str">
        <f t="shared" ref="D37:G37" si="24">IF(D$82="-", "-", IF(D$82&lt;=TIMEVALUE("0:0:10"),"y","n"))</f>
        <v>n</v>
      </c>
      <c r="E37" s="284" t="str">
        <f t="shared" si="24"/>
        <v>n</v>
      </c>
      <c r="F37" s="284" t="str">
        <f t="shared" si="24"/>
        <v>n</v>
      </c>
      <c r="G37" s="284" t="str">
        <f t="shared" si="24"/>
        <v>n</v>
      </c>
    </row>
    <row r="38" spans="1:13" ht="18" customHeight="1" x14ac:dyDescent="0.2">
      <c r="A38" s="273" t="str">
        <f>OVERALL!A38</f>
        <v>WAIT TIME &lt;= 30 SECS</v>
      </c>
      <c r="B38" s="274">
        <f t="shared" si="19"/>
        <v>0.25</v>
      </c>
      <c r="C38" s="275">
        <f t="shared" si="20"/>
        <v>4</v>
      </c>
      <c r="D38" s="284" t="str">
        <f t="shared" ref="D38:G38" si="25">IF(D$82="-", "-", IF(D$82&lt;=TIMEVALUE("0:0:30"),"y","n"))</f>
        <v>n</v>
      </c>
      <c r="E38" s="284" t="str">
        <f t="shared" si="25"/>
        <v>n</v>
      </c>
      <c r="F38" s="284" t="str">
        <f t="shared" si="25"/>
        <v>y</v>
      </c>
      <c r="G38" s="284" t="str">
        <f t="shared" si="25"/>
        <v>n</v>
      </c>
    </row>
    <row r="39" spans="1:13" ht="18" customHeight="1" x14ac:dyDescent="0.2">
      <c r="A39" s="273" t="str">
        <f>OVERALL!A39</f>
        <v>WAIT TIME &lt;= 2 MINS</v>
      </c>
      <c r="B39" s="274">
        <f t="shared" si="19"/>
        <v>0.25</v>
      </c>
      <c r="C39" s="275">
        <f t="shared" si="20"/>
        <v>4</v>
      </c>
      <c r="D39" s="284" t="str">
        <f t="shared" ref="D39:G39" si="26">IF(D$82="-", "-", IF(D$82&lt;=TIMEVALUE("0:02:00"),"y","n"))</f>
        <v>n</v>
      </c>
      <c r="E39" s="284" t="str">
        <f t="shared" si="26"/>
        <v>n</v>
      </c>
      <c r="F39" s="284" t="str">
        <f t="shared" si="26"/>
        <v>y</v>
      </c>
      <c r="G39" s="284" t="str">
        <f t="shared" si="26"/>
        <v>n</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290"/>
      <c r="K42" s="290"/>
      <c r="L42" s="290"/>
      <c r="M42" s="290"/>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98"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v>
      </c>
      <c r="C51" s="301">
        <f>OVERALL!C51</f>
        <v>-0.5</v>
      </c>
      <c r="D51" s="302" t="s">
        <v>124</v>
      </c>
      <c r="E51" s="302" t="s">
        <v>124</v>
      </c>
      <c r="F51" s="306" t="s">
        <v>124</v>
      </c>
      <c r="G51" s="302" t="s">
        <v>124</v>
      </c>
      <c r="J51" s="303" t="str">
        <f t="shared" ref="J51:M51" si="40">IF(D51="y",$C51,"")</f>
        <v/>
      </c>
      <c r="K51" s="303" t="str">
        <f t="shared" si="40"/>
        <v/>
      </c>
      <c r="L51" s="303" t="str">
        <f t="shared" si="40"/>
        <v/>
      </c>
      <c r="M51" s="303" t="str">
        <f t="shared" si="40"/>
        <v/>
      </c>
    </row>
    <row r="52" spans="1:13" ht="15.75" customHeight="1" x14ac:dyDescent="0.2">
      <c r="A52" s="304" t="str">
        <f>OVERALL!A52</f>
        <v>FORCED ABANDONMENT</v>
      </c>
      <c r="B52" s="305">
        <f t="shared" si="32"/>
        <v>0</v>
      </c>
      <c r="C52" s="301" t="str">
        <f>OVERALL!C52</f>
        <v>MAX. 0%</v>
      </c>
      <c r="D52" s="302" t="s">
        <v>124</v>
      </c>
      <c r="E52" s="302" t="s">
        <v>124</v>
      </c>
      <c r="F52" s="302" t="s">
        <v>124</v>
      </c>
      <c r="G52" s="302" t="s">
        <v>124</v>
      </c>
      <c r="J52" s="307">
        <f t="shared" ref="J52:M52" si="41">IF(J43=0%,0,1)</f>
        <v>0</v>
      </c>
      <c r="K52" s="307">
        <f t="shared" si="41"/>
        <v>0</v>
      </c>
      <c r="L52" s="307">
        <f t="shared" si="41"/>
        <v>0</v>
      </c>
      <c r="M52" s="307">
        <f t="shared" si="41"/>
        <v>0</v>
      </c>
    </row>
    <row r="53" spans="1:13" ht="15.75" customHeight="1" x14ac:dyDescent="0.2">
      <c r="A53" s="286"/>
      <c r="B53" s="287"/>
      <c r="C53" s="287"/>
      <c r="D53" s="280">
        <f t="shared" ref="D53:G53" si="42">COUNTIF(D44:D52, "y")</f>
        <v>0</v>
      </c>
      <c r="E53" s="280">
        <f t="shared" si="42"/>
        <v>0</v>
      </c>
      <c r="F53" s="280">
        <f t="shared" si="42"/>
        <v>0</v>
      </c>
      <c r="G53" s="280">
        <f t="shared" si="42"/>
        <v>0</v>
      </c>
      <c r="H53" s="94" t="s">
        <v>70</v>
      </c>
    </row>
    <row r="54" spans="1:13" ht="15.75" customHeight="1" x14ac:dyDescent="0.2">
      <c r="A54" s="308" t="str">
        <f>OVERALL!A54</f>
        <v>ADDITIONAL INSIGHT</v>
      </c>
      <c r="B54" s="309"/>
      <c r="C54" s="310" t="s">
        <v>70</v>
      </c>
      <c r="D54" s="311"/>
      <c r="E54" s="311"/>
      <c r="F54" s="311"/>
      <c r="G54" s="311"/>
      <c r="J54" s="94" t="s">
        <v>70</v>
      </c>
    </row>
    <row r="55" spans="1:13" ht="15.75" customHeight="1" x14ac:dyDescent="0.2">
      <c r="A55" s="312" t="str">
        <f>OVERALL!A55</f>
        <v>CALL ANSWERED-ACCESS</v>
      </c>
      <c r="B55" s="313">
        <f t="shared" ref="B55:B58" si="43">IF(C55=0,"-",COUNTIF(D55:G55, "y")/C55)</f>
        <v>1</v>
      </c>
      <c r="C55" s="314">
        <f t="shared" ref="C55:C62" si="44">$C$2-COUNTIF(D55:G55, "-")</f>
        <v>4</v>
      </c>
      <c r="D55" s="315" t="str">
        <f t="shared" ref="D55:G55" si="45">IF(D51="y","n",IF(D52="y","n","y"))</f>
        <v>y</v>
      </c>
      <c r="E55" s="315" t="str">
        <f t="shared" si="45"/>
        <v>y</v>
      </c>
      <c r="F55" s="315" t="str">
        <f t="shared" si="45"/>
        <v>y</v>
      </c>
      <c r="G55" s="315" t="str">
        <f t="shared" si="45"/>
        <v>y</v>
      </c>
    </row>
    <row r="56" spans="1:13" ht="15.75" customHeight="1" x14ac:dyDescent="0.2">
      <c r="A56" s="273" t="str">
        <f>OVERALL!A56</f>
        <v>MENU IVR</v>
      </c>
      <c r="B56" s="274">
        <f t="shared" si="43"/>
        <v>1</v>
      </c>
      <c r="C56" s="275">
        <f t="shared" si="44"/>
        <v>4</v>
      </c>
      <c r="D56" s="316" t="s">
        <v>123</v>
      </c>
      <c r="E56" s="316" t="s">
        <v>123</v>
      </c>
      <c r="F56" s="316" t="s">
        <v>123</v>
      </c>
      <c r="G56" s="316" t="s">
        <v>123</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J58" s="94" t="s">
        <v>70</v>
      </c>
    </row>
    <row r="59" spans="1:13" ht="15.75" customHeight="1" x14ac:dyDescent="0.2">
      <c r="A59" s="273" t="str">
        <f>OVERALL!A59</f>
        <v>NUMBER OF MENU LAYERS</v>
      </c>
      <c r="B59" s="318">
        <f>IF(C59=0,"-",SUM(D59:G59)/C59)</f>
        <v>1</v>
      </c>
      <c r="C59" s="275">
        <f t="shared" si="44"/>
        <v>4</v>
      </c>
      <c r="D59" s="319">
        <v>1</v>
      </c>
      <c r="E59" s="319">
        <v>1</v>
      </c>
      <c r="F59" s="319">
        <v>1</v>
      </c>
      <c r="G59" s="319">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0</v>
      </c>
      <c r="C61" s="275">
        <f t="shared" si="44"/>
        <v>3</v>
      </c>
      <c r="D61" s="357" t="s">
        <v>124</v>
      </c>
      <c r="E61" s="357" t="s">
        <v>124</v>
      </c>
      <c r="F61" s="357" t="s">
        <v>68</v>
      </c>
      <c r="G61" s="357" t="s">
        <v>124</v>
      </c>
    </row>
    <row r="62" spans="1:13" ht="15.75" customHeight="1" x14ac:dyDescent="0.2">
      <c r="A62" s="273" t="str">
        <f>OVERALL!A62</f>
        <v>CALLBACK OFFERED AT START</v>
      </c>
      <c r="B62" s="274">
        <f t="shared" si="46"/>
        <v>0</v>
      </c>
      <c r="C62" s="275">
        <f t="shared" si="44"/>
        <v>3</v>
      </c>
      <c r="D62" s="357" t="s">
        <v>124</v>
      </c>
      <c r="E62" s="357" t="s">
        <v>124</v>
      </c>
      <c r="F62" s="357" t="s">
        <v>68</v>
      </c>
      <c r="G62" s="357" t="s">
        <v>124</v>
      </c>
    </row>
    <row r="63" spans="1:13" ht="15.75" customHeight="1" x14ac:dyDescent="0.2">
      <c r="A63" s="320"/>
      <c r="B63" s="321"/>
      <c r="C63" s="322"/>
      <c r="D63" s="323"/>
      <c r="E63" s="323"/>
      <c r="F63" s="323"/>
      <c r="G63" s="323"/>
    </row>
    <row r="64" spans="1:13" ht="15.75" customHeight="1" x14ac:dyDescent="0.2">
      <c r="A64" s="324" t="s">
        <v>127</v>
      </c>
      <c r="B64" s="325"/>
      <c r="C64" s="325"/>
      <c r="D64" s="325"/>
      <c r="E64" s="325"/>
      <c r="F64" s="325"/>
      <c r="G64" s="325"/>
    </row>
    <row r="65" spans="1:13" ht="15.75" customHeight="1" x14ac:dyDescent="0.2">
      <c r="A65" s="326" t="s">
        <v>128</v>
      </c>
      <c r="B65" s="327">
        <f t="shared" ref="B65:B70" si="47">AVERAGE(D65:G65)</f>
        <v>2.199074074074074E-4</v>
      </c>
      <c r="C65" s="328"/>
      <c r="D65" s="329">
        <v>2.199074074074074E-4</v>
      </c>
      <c r="E65" s="329">
        <v>2.199074074074074E-4</v>
      </c>
      <c r="F65" s="329">
        <v>2.199074074074074E-4</v>
      </c>
      <c r="G65" s="329">
        <v>2.199074074074074E-4</v>
      </c>
      <c r="I65" s="330"/>
      <c r="J65" s="330"/>
      <c r="K65" s="330"/>
      <c r="L65" s="330"/>
      <c r="M65" s="330"/>
    </row>
    <row r="66" spans="1:13" ht="15.75" customHeight="1" x14ac:dyDescent="0.2">
      <c r="A66" s="331" t="s">
        <v>129</v>
      </c>
      <c r="B66" s="332">
        <f t="shared" si="47"/>
        <v>4.0219907407407403E-4</v>
      </c>
      <c r="C66" s="333"/>
      <c r="D66" s="334">
        <v>4.0509259259259258E-4</v>
      </c>
      <c r="E66" s="334">
        <v>3.9351851851851852E-4</v>
      </c>
      <c r="F66" s="334">
        <v>4.0509259259259258E-4</v>
      </c>
      <c r="G66" s="334">
        <v>4.0509259259259258E-4</v>
      </c>
      <c r="I66" s="330"/>
      <c r="J66" s="330"/>
      <c r="K66" s="330"/>
      <c r="L66" s="330"/>
      <c r="M66" s="330"/>
    </row>
    <row r="67" spans="1:13" ht="15.75" customHeight="1" x14ac:dyDescent="0.2">
      <c r="A67" s="335" t="s">
        <v>130</v>
      </c>
      <c r="B67" s="332">
        <f t="shared" si="47"/>
        <v>4.0219907407407403E-4</v>
      </c>
      <c r="C67" s="333"/>
      <c r="D67" s="336">
        <v>4.0509259259259258E-4</v>
      </c>
      <c r="E67" s="336">
        <v>3.9351851851851852E-4</v>
      </c>
      <c r="F67" s="336">
        <v>4.0509259259259258E-4</v>
      </c>
      <c r="G67" s="336">
        <v>4.0509259259259258E-4</v>
      </c>
      <c r="I67" s="330"/>
      <c r="J67" s="330"/>
      <c r="K67" s="330"/>
      <c r="L67" s="330"/>
      <c r="M67" s="330"/>
    </row>
    <row r="68" spans="1:13" ht="15.75" customHeight="1" x14ac:dyDescent="0.2">
      <c r="A68" s="331" t="s">
        <v>131</v>
      </c>
      <c r="B68" s="332">
        <f t="shared" si="47"/>
        <v>4.0219907407407403E-4</v>
      </c>
      <c r="C68" s="333"/>
      <c r="D68" s="334">
        <v>4.0509259259259258E-4</v>
      </c>
      <c r="E68" s="334">
        <v>3.9351851851851852E-4</v>
      </c>
      <c r="F68" s="334">
        <v>4.0509259259259258E-4</v>
      </c>
      <c r="G68" s="334">
        <v>4.0509259259259258E-4</v>
      </c>
      <c r="I68" s="330"/>
      <c r="J68" s="330"/>
      <c r="K68" s="330"/>
      <c r="L68" s="330"/>
      <c r="M68" s="330"/>
    </row>
    <row r="69" spans="1:13" ht="15.75" customHeight="1" x14ac:dyDescent="0.2">
      <c r="A69" s="335" t="s">
        <v>132</v>
      </c>
      <c r="B69" s="332">
        <f t="shared" si="47"/>
        <v>4.832175925925926E-4</v>
      </c>
      <c r="C69" s="333"/>
      <c r="D69" s="336">
        <v>4.861111111111111E-4</v>
      </c>
      <c r="E69" s="336">
        <v>4.7453703703703704E-4</v>
      </c>
      <c r="F69" s="336">
        <v>4.861111111111111E-4</v>
      </c>
      <c r="G69" s="336">
        <v>4.861111111111111E-4</v>
      </c>
      <c r="I69" s="330"/>
      <c r="J69" s="330"/>
      <c r="K69" s="330"/>
      <c r="L69" s="330"/>
      <c r="M69" s="330"/>
    </row>
    <row r="70" spans="1:13" ht="15.75" customHeight="1" x14ac:dyDescent="0.2">
      <c r="A70" s="337" t="s">
        <v>133</v>
      </c>
      <c r="B70" s="338">
        <f t="shared" si="47"/>
        <v>2.5520833333333333E-3</v>
      </c>
      <c r="C70" s="339"/>
      <c r="D70" s="397">
        <v>2.4305555555555556E-3</v>
      </c>
      <c r="E70" s="397">
        <v>3.2638888888888891E-3</v>
      </c>
      <c r="F70" s="397">
        <v>8.1018518518518516E-4</v>
      </c>
      <c r="G70" s="397">
        <v>3.7037037037037034E-3</v>
      </c>
      <c r="I70" s="330"/>
      <c r="J70" s="330"/>
      <c r="K70" s="330"/>
      <c r="L70" s="330"/>
      <c r="M70" s="330"/>
    </row>
    <row r="71" spans="1:13" ht="15.75" customHeight="1" x14ac:dyDescent="0.2"/>
    <row r="72" spans="1:13" ht="102.75" customHeight="1" x14ac:dyDescent="0.2">
      <c r="A72" s="341" t="s">
        <v>70</v>
      </c>
      <c r="B72" s="342" t="s">
        <v>134</v>
      </c>
      <c r="C72" s="343"/>
      <c r="D72" s="358"/>
      <c r="E72" s="358"/>
      <c r="F72" s="358" t="s">
        <v>70</v>
      </c>
      <c r="G72" s="358"/>
      <c r="I72" s="94" t="s">
        <v>70</v>
      </c>
    </row>
    <row r="73" spans="1:13" ht="15.75" customHeight="1" x14ac:dyDescent="0.2">
      <c r="A73" s="341"/>
      <c r="B73" s="345"/>
      <c r="C73" s="345"/>
      <c r="D73" s="346"/>
      <c r="E73" s="346"/>
      <c r="F73" s="346"/>
      <c r="G73" s="346"/>
    </row>
    <row r="74" spans="1:13" ht="60" customHeight="1" x14ac:dyDescent="0.2">
      <c r="A74" s="341" t="s">
        <v>70</v>
      </c>
      <c r="B74" s="347" t="s">
        <v>135</v>
      </c>
      <c r="C74" s="348"/>
      <c r="D74" s="349" t="s">
        <v>137</v>
      </c>
      <c r="E74" s="359"/>
      <c r="F74" s="359"/>
      <c r="G74" s="359"/>
    </row>
    <row r="75" spans="1:13" ht="15.75" customHeight="1" x14ac:dyDescent="0.2"/>
    <row r="76" spans="1:13" ht="15.75" customHeight="1" x14ac:dyDescent="0.2">
      <c r="A76" s="351" t="str">
        <f>OVERALL!A63</f>
        <v>PRE MENU MESSAGE TIME</v>
      </c>
      <c r="B76" s="352">
        <f t="shared" ref="B76:B83" si="48">IF(C76=0,"-",SUM(D76:G76)/C76)</f>
        <v>2.199074074074074E-4</v>
      </c>
      <c r="C76" s="275">
        <f t="shared" ref="C76:C83" si="49">$C$2-COUNTIF(D76:G76, "-")</f>
        <v>4</v>
      </c>
      <c r="D76" s="353">
        <f t="shared" ref="D76:G76" si="50">D65</f>
        <v>2.199074074074074E-4</v>
      </c>
      <c r="E76" s="353">
        <f t="shared" si="50"/>
        <v>2.199074074074074E-4</v>
      </c>
      <c r="F76" s="353">
        <f t="shared" si="50"/>
        <v>2.199074074074074E-4</v>
      </c>
      <c r="G76" s="353">
        <f t="shared" si="50"/>
        <v>2.199074074074074E-4</v>
      </c>
    </row>
    <row r="77" spans="1:13" ht="15.75" customHeight="1" x14ac:dyDescent="0.2">
      <c r="A77" s="351" t="str">
        <f>OVERALL!A64</f>
        <v>MID MENU MESSAGE TIME</v>
      </c>
      <c r="B77" s="352">
        <f t="shared" si="48"/>
        <v>0</v>
      </c>
      <c r="C77" s="275">
        <f t="shared" si="49"/>
        <v>4</v>
      </c>
      <c r="D77" s="353">
        <f t="shared" ref="D77:G77" si="51">D67-D66</f>
        <v>0</v>
      </c>
      <c r="E77" s="353">
        <f t="shared" si="51"/>
        <v>0</v>
      </c>
      <c r="F77" s="353">
        <f t="shared" si="51"/>
        <v>0</v>
      </c>
      <c r="G77" s="353">
        <f t="shared" si="51"/>
        <v>0</v>
      </c>
    </row>
    <row r="78" spans="1:13" ht="15.75" customHeight="1" x14ac:dyDescent="0.2">
      <c r="A78" s="351" t="str">
        <f>OVERALL!A65</f>
        <v>POST MENU MESSAGE TIME</v>
      </c>
      <c r="B78" s="352">
        <f t="shared" si="48"/>
        <v>8.1018518518518516E-5</v>
      </c>
      <c r="C78" s="275">
        <f t="shared" si="49"/>
        <v>4</v>
      </c>
      <c r="D78" s="353">
        <f t="shared" ref="D78:G78" si="52">D69-D68</f>
        <v>8.1018518518518516E-5</v>
      </c>
      <c r="E78" s="353">
        <f t="shared" si="52"/>
        <v>8.1018518518518516E-5</v>
      </c>
      <c r="F78" s="353">
        <f t="shared" si="52"/>
        <v>8.1018518518518516E-5</v>
      </c>
      <c r="G78" s="353">
        <f t="shared" si="52"/>
        <v>8.1018518518518516E-5</v>
      </c>
    </row>
    <row r="79" spans="1:13" ht="15.75" customHeight="1" x14ac:dyDescent="0.2">
      <c r="A79" s="351" t="str">
        <f>OVERALL!A66</f>
        <v>TOTAL MESSAGE TIME</v>
      </c>
      <c r="B79" s="352">
        <f t="shared" si="48"/>
        <v>3.0092592592592595E-4</v>
      </c>
      <c r="C79" s="275">
        <f t="shared" si="49"/>
        <v>4</v>
      </c>
      <c r="D79" s="353">
        <f t="shared" ref="D79:G79" si="53">SUM(D76:D78)</f>
        <v>3.0092592592592595E-4</v>
      </c>
      <c r="E79" s="353">
        <f t="shared" si="53"/>
        <v>3.0092592592592595E-4</v>
      </c>
      <c r="F79" s="353">
        <f t="shared" si="53"/>
        <v>3.0092592592592595E-4</v>
      </c>
      <c r="G79" s="353">
        <f t="shared" si="53"/>
        <v>3.0092592592592595E-4</v>
      </c>
    </row>
    <row r="80" spans="1:13" ht="15.75" customHeight="1" x14ac:dyDescent="0.2">
      <c r="A80" s="351" t="str">
        <f>OVERALL!A67</f>
        <v>MENU NAVIGATION TIME</v>
      </c>
      <c r="B80" s="352">
        <f t="shared" si="48"/>
        <v>1.8229166666666665E-4</v>
      </c>
      <c r="C80" s="275">
        <f t="shared" si="49"/>
        <v>4</v>
      </c>
      <c r="D80" s="353">
        <f t="shared" ref="D80:G80" si="54">(D66-D65)+(D68-D67)</f>
        <v>1.8518518518518518E-4</v>
      </c>
      <c r="E80" s="353">
        <f t="shared" si="54"/>
        <v>1.7361111111111112E-4</v>
      </c>
      <c r="F80" s="353">
        <f t="shared" si="54"/>
        <v>1.8518518518518518E-4</v>
      </c>
      <c r="G80" s="353">
        <f t="shared" si="54"/>
        <v>1.8518518518518518E-4</v>
      </c>
    </row>
    <row r="81" spans="1:7" ht="15.75" customHeight="1" x14ac:dyDescent="0.2">
      <c r="A81" s="351" t="str">
        <f>OVERALL!A68</f>
        <v>TOTAL MENU TIME</v>
      </c>
      <c r="B81" s="352">
        <f t="shared" si="48"/>
        <v>4.832175925925926E-4</v>
      </c>
      <c r="C81" s="275">
        <f t="shared" si="49"/>
        <v>4</v>
      </c>
      <c r="D81" s="353">
        <f t="shared" ref="D81:G81" si="55">SUM(D79:D80)</f>
        <v>4.861111111111111E-4</v>
      </c>
      <c r="E81" s="353">
        <f t="shared" si="55"/>
        <v>4.7453703703703709E-4</v>
      </c>
      <c r="F81" s="353">
        <f t="shared" si="55"/>
        <v>4.861111111111111E-4</v>
      </c>
      <c r="G81" s="353">
        <f t="shared" si="55"/>
        <v>4.861111111111111E-4</v>
      </c>
    </row>
    <row r="82" spans="1:7" ht="15.75" customHeight="1" x14ac:dyDescent="0.2">
      <c r="A82" s="273" t="str">
        <f>OVERALL!A69</f>
        <v>WAIT TIME</v>
      </c>
      <c r="B82" s="354">
        <f t="shared" si="48"/>
        <v>2.0688657407407409E-3</v>
      </c>
      <c r="C82" s="275">
        <f t="shared" si="49"/>
        <v>4</v>
      </c>
      <c r="D82" s="354">
        <f t="shared" ref="D82:G82" si="56">IF(D70="-", "-", D70-D69)</f>
        <v>1.9444444444444444E-3</v>
      </c>
      <c r="E82" s="354">
        <f t="shared" si="56"/>
        <v>2.7893518518518519E-3</v>
      </c>
      <c r="F82" s="354">
        <f t="shared" si="56"/>
        <v>3.2407407407407406E-4</v>
      </c>
      <c r="G82" s="354">
        <f t="shared" si="56"/>
        <v>3.2175925925925922E-3</v>
      </c>
    </row>
    <row r="83" spans="1:7" ht="15.75" customHeight="1" x14ac:dyDescent="0.2">
      <c r="A83" s="351" t="str">
        <f>OVERALL!A70</f>
        <v>TOTAL ACCESS TIME</v>
      </c>
      <c r="B83" s="352">
        <f t="shared" si="48"/>
        <v>2.5520833333333333E-3</v>
      </c>
      <c r="C83" s="275">
        <f t="shared" si="49"/>
        <v>4</v>
      </c>
      <c r="D83" s="353">
        <f t="shared" ref="D83:G83" si="57">SUM(D81:D82)</f>
        <v>2.4305555555555556E-3</v>
      </c>
      <c r="E83" s="353">
        <f t="shared" si="57"/>
        <v>3.2638888888888891E-3</v>
      </c>
      <c r="F83" s="353">
        <f t="shared" si="57"/>
        <v>8.1018518518518516E-4</v>
      </c>
      <c r="G83" s="353">
        <f t="shared" si="57"/>
        <v>3.7037037037037034E-3</v>
      </c>
    </row>
    <row r="84" spans="1:7" ht="15.75" customHeight="1" x14ac:dyDescent="0.2"/>
    <row r="85" spans="1:7" ht="15.75" customHeight="1" x14ac:dyDescent="0.2"/>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G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00"/>
  <sheetViews>
    <sheetView workbookViewId="0">
      <pane xSplit="3" ySplit="6" topLeftCell="D61" activePane="bottomRight" state="frozen"/>
      <selection pane="topRight" activeCell="D1" sqref="D1"/>
      <selection pane="bottomLeft" activeCell="A7" sqref="A7"/>
      <selection pane="bottomRight" activeCell="G71" sqref="G71"/>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46143</v>
      </c>
      <c r="C2" s="256">
        <f>COUNTA(D12:G12)</f>
        <v>4</v>
      </c>
      <c r="D2" s="260" t="s">
        <v>118</v>
      </c>
      <c r="E2" s="260" t="s">
        <v>118</v>
      </c>
      <c r="F2" s="260" t="s">
        <v>119</v>
      </c>
      <c r="G2" s="260" t="s">
        <v>119</v>
      </c>
    </row>
    <row r="3" spans="1:9" ht="15.75" customHeight="1" x14ac:dyDescent="0.2">
      <c r="A3" s="261" t="str">
        <f>OVERALL!F1</f>
        <v>BOLTON CLARKE</v>
      </c>
      <c r="B3" s="262" t="s">
        <v>70</v>
      </c>
      <c r="C3" s="263"/>
      <c r="D3" s="263" t="s">
        <v>120</v>
      </c>
      <c r="E3" s="263" t="s">
        <v>120</v>
      </c>
      <c r="F3" s="263" t="s">
        <v>121</v>
      </c>
      <c r="G3" s="263" t="s">
        <v>121</v>
      </c>
    </row>
    <row r="4" spans="1:9" ht="18" customHeight="1" x14ac:dyDescent="0.2">
      <c r="A4" s="264" t="str">
        <f>OVERALL!A4</f>
        <v>ACCESS SCORE</v>
      </c>
      <c r="B4" s="265">
        <f>AVERAGE(D4:G4)</f>
        <v>0.84239583333333334</v>
      </c>
      <c r="C4" s="266" t="s">
        <v>70</v>
      </c>
      <c r="D4" s="265">
        <f t="shared" ref="D4:G4" si="0">IF(D5&lt;0%,0%,D$5)</f>
        <v>0.8554166666666666</v>
      </c>
      <c r="E4" s="265">
        <f t="shared" si="0"/>
        <v>0.8554166666666666</v>
      </c>
      <c r="F4" s="265">
        <f t="shared" si="0"/>
        <v>0.83458333333333334</v>
      </c>
      <c r="G4" s="265">
        <f t="shared" si="0"/>
        <v>0.8241666666666666</v>
      </c>
      <c r="I4" s="100" t="s">
        <v>103</v>
      </c>
    </row>
    <row r="5" spans="1:9" ht="18" customHeight="1" x14ac:dyDescent="0.25">
      <c r="A5" s="94" t="s">
        <v>70</v>
      </c>
      <c r="B5" s="94" t="s">
        <v>70</v>
      </c>
      <c r="C5" s="267" t="s">
        <v>122</v>
      </c>
      <c r="D5" s="268">
        <f t="shared" ref="D5:G5" si="1">IF(D$2="","",IF(D$52="y",0%,SUM(D$6,D$11,D$20,D$26,D$33,D$43)))</f>
        <v>0.8554166666666666</v>
      </c>
      <c r="E5" s="268">
        <f t="shared" si="1"/>
        <v>0.8554166666666666</v>
      </c>
      <c r="F5" s="268">
        <f t="shared" si="1"/>
        <v>0.83458333333333334</v>
      </c>
      <c r="G5" s="268">
        <f t="shared" si="1"/>
        <v>0.8241666666666666</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0.70833333333333337</v>
      </c>
      <c r="C11" s="271">
        <f>B11*OVERALL!C11</f>
        <v>0.17708333333333334</v>
      </c>
      <c r="D11" s="272">
        <f>(COUNTIF(D12:D18, "y")/D19)*OVERALL!$C$11</f>
        <v>0.16666666666666666</v>
      </c>
      <c r="E11" s="272">
        <f>(COUNTIF(E12:E18, "y")/E19)*OVERALL!$C$11</f>
        <v>0.16666666666666666</v>
      </c>
      <c r="F11" s="272">
        <f>(COUNTIF(F12:F18, "y")/F19)*OVERALL!$C$11</f>
        <v>0.20833333333333334</v>
      </c>
      <c r="G11" s="272">
        <f>(COUNTIF(G12:G18, "y")/G19)*OVERALL!$C$11</f>
        <v>0.16666666666666666</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76" t="s">
        <v>123</v>
      </c>
      <c r="F15" s="276" t="s">
        <v>123</v>
      </c>
      <c r="G15" s="276" t="s">
        <v>123</v>
      </c>
      <c r="H15" s="94" t="s">
        <v>70</v>
      </c>
    </row>
    <row r="16" spans="1:9" ht="18" customHeight="1" x14ac:dyDescent="0.2">
      <c r="A16" s="273" t="str">
        <f>OVERALL!A16</f>
        <v>MAX. 2 POST MENU MESSAGES</v>
      </c>
      <c r="B16" s="274">
        <f t="shared" si="8"/>
        <v>0.25</v>
      </c>
      <c r="C16" s="275">
        <f t="shared" si="9"/>
        <v>4</v>
      </c>
      <c r="D16" s="298" t="s">
        <v>124</v>
      </c>
      <c r="E16" s="298" t="s">
        <v>124</v>
      </c>
      <c r="F16" s="298" t="s">
        <v>123</v>
      </c>
      <c r="G16" s="298" t="s">
        <v>124</v>
      </c>
      <c r="I16" s="146" t="s">
        <v>112</v>
      </c>
    </row>
    <row r="17" spans="1:9" ht="18" customHeight="1" x14ac:dyDescent="0.25">
      <c r="A17" s="273" t="str">
        <f>OVERALL!A17</f>
        <v>ADVISED WAIT TIME OR QUEUE POSITION</v>
      </c>
      <c r="B17" s="274" t="str">
        <f t="shared" si="8"/>
        <v>-</v>
      </c>
      <c r="C17" s="275">
        <f t="shared" si="9"/>
        <v>0</v>
      </c>
      <c r="D17" s="281" t="s">
        <v>68</v>
      </c>
      <c r="E17" s="281" t="s">
        <v>68</v>
      </c>
      <c r="F17" s="281" t="s">
        <v>68</v>
      </c>
      <c r="G17" s="357" t="s">
        <v>68</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6</v>
      </c>
      <c r="E19" s="280">
        <f t="shared" si="12"/>
        <v>6</v>
      </c>
      <c r="F19" s="280">
        <f t="shared" si="12"/>
        <v>6</v>
      </c>
      <c r="G19" s="280">
        <f t="shared" si="12"/>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76"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76"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76" t="s">
        <v>123</v>
      </c>
      <c r="F23" s="276" t="s">
        <v>123</v>
      </c>
      <c r="G23" s="276" t="s">
        <v>123</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0</v>
      </c>
      <c r="C28" s="275">
        <f t="shared" si="17"/>
        <v>4</v>
      </c>
      <c r="D28" s="276" t="s">
        <v>124</v>
      </c>
      <c r="E28" s="276" t="s">
        <v>124</v>
      </c>
      <c r="F28" s="276" t="s">
        <v>124</v>
      </c>
      <c r="G28" s="276" t="s">
        <v>124</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f t="shared" si="16"/>
        <v>1</v>
      </c>
      <c r="C30" s="275">
        <f t="shared" si="17"/>
        <v>4</v>
      </c>
      <c r="D30" s="276" t="s">
        <v>123</v>
      </c>
      <c r="E30" s="276"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0.78125</v>
      </c>
      <c r="C33" s="271">
        <f>B33*OVERALL!C33</f>
        <v>0.1953125</v>
      </c>
      <c r="D33" s="272">
        <f>(COUNTIF(D34:D41, "y")/D42)*OVERALL!$C$33</f>
        <v>0.21875</v>
      </c>
      <c r="E33" s="272">
        <f>(COUNTIF(E34:E41, "y")/E42)*OVERALL!$C$33</f>
        <v>0.21875</v>
      </c>
      <c r="F33" s="272">
        <f>(COUNTIF(F34:F41, "y")/F42)*OVERALL!$C$33</f>
        <v>0.15625</v>
      </c>
      <c r="G33" s="272">
        <f>(COUNTIF(G34:G41, "y")/G42)*OVERALL!$C$33</f>
        <v>0.1875</v>
      </c>
    </row>
    <row r="34" spans="1:13" ht="18" customHeight="1" x14ac:dyDescent="0.2">
      <c r="A34" s="273" t="s">
        <v>36</v>
      </c>
      <c r="B34" s="274">
        <f t="shared" ref="B34:B41" si="19">IF(C34=0,"-",COUNTIF(D34:G34,"y")/C34)</f>
        <v>0</v>
      </c>
      <c r="C34" s="275">
        <f t="shared" ref="C34:C41" si="20">$C$2-COUNTIF(D34:G34, "-")</f>
        <v>4</v>
      </c>
      <c r="D34" s="283" t="str">
        <f t="shared" ref="D34:G34" si="21">IF(D79&lt;=TIMEVALUE("0:0:30"),"y","n")</f>
        <v>n</v>
      </c>
      <c r="E34" s="283" t="str">
        <f t="shared" si="21"/>
        <v>n</v>
      </c>
      <c r="F34" s="283" t="str">
        <f t="shared" si="21"/>
        <v>n</v>
      </c>
      <c r="G34" s="283" t="str">
        <f t="shared" si="21"/>
        <v>n</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0.5</v>
      </c>
      <c r="C37" s="275">
        <f t="shared" si="20"/>
        <v>4</v>
      </c>
      <c r="D37" s="284" t="str">
        <f t="shared" ref="D37:G37" si="24">IF(D$82="-", "-", IF(D$82&lt;=TIMEVALUE("0:0:10"),"y","n"))</f>
        <v>y</v>
      </c>
      <c r="E37" s="284" t="str">
        <f t="shared" si="24"/>
        <v>y</v>
      </c>
      <c r="F37" s="284" t="str">
        <f t="shared" si="24"/>
        <v>n</v>
      </c>
      <c r="G37" s="284" t="str">
        <f t="shared" si="24"/>
        <v>n</v>
      </c>
    </row>
    <row r="38" spans="1:13" ht="18" customHeight="1" x14ac:dyDescent="0.2">
      <c r="A38" s="273" t="str">
        <f>OVERALL!A38</f>
        <v>WAIT TIME &lt;= 30 SECS</v>
      </c>
      <c r="B38" s="274">
        <f t="shared" si="19"/>
        <v>0.75</v>
      </c>
      <c r="C38" s="275">
        <f t="shared" si="20"/>
        <v>4</v>
      </c>
      <c r="D38" s="284" t="str">
        <f t="shared" ref="D38:G38" si="25">IF(D$82="-", "-", IF(D$82&lt;=TIMEVALUE("0:0:30"),"y","n"))</f>
        <v>y</v>
      </c>
      <c r="E38" s="284" t="str">
        <f t="shared" si="25"/>
        <v>y</v>
      </c>
      <c r="F38" s="284" t="str">
        <f t="shared" si="25"/>
        <v>n</v>
      </c>
      <c r="G38" s="284" t="str">
        <f t="shared" si="25"/>
        <v>y</v>
      </c>
    </row>
    <row r="39" spans="1:13" ht="18" customHeight="1" x14ac:dyDescent="0.2">
      <c r="A39" s="273" t="str">
        <f>OVERALL!A39</f>
        <v>WAIT TIME &lt;= 2 MINS</v>
      </c>
      <c r="B39" s="274">
        <f t="shared" si="19"/>
        <v>1</v>
      </c>
      <c r="C39" s="275">
        <f t="shared" si="20"/>
        <v>4</v>
      </c>
      <c r="D39" s="284" t="str">
        <f t="shared" ref="D39:G39" si="26">IF(D$82="-", "-", IF(D$82&lt;=TIMEVALUE("0:02:00"),"y","n"))</f>
        <v>y</v>
      </c>
      <c r="E39" s="284" t="str">
        <f t="shared" si="26"/>
        <v>y</v>
      </c>
      <c r="F39" s="284" t="str">
        <f t="shared" si="26"/>
        <v>y</v>
      </c>
      <c r="G39" s="284" t="str">
        <f t="shared" si="26"/>
        <v>y</v>
      </c>
    </row>
    <row r="40" spans="1:13" ht="18" customHeight="1" x14ac:dyDescent="0.2">
      <c r="A40" s="273" t="str">
        <f>OVERALL!A40</f>
        <v>WAIT TIME &lt;= 5 MINS</v>
      </c>
      <c r="B40" s="274">
        <f t="shared" si="19"/>
        <v>1</v>
      </c>
      <c r="C40" s="275">
        <f t="shared" si="20"/>
        <v>4</v>
      </c>
      <c r="D40" s="285" t="str">
        <f t="shared" ref="D40:G40" si="27">IF(D$82="-", "-", IF(D$82&lt;=TIMEVALUE("0:05:00"),"y","n"))</f>
        <v>y</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289" t="s">
        <v>125</v>
      </c>
      <c r="K42" s="290"/>
      <c r="L42" s="290"/>
      <c r="M42" s="290"/>
    </row>
    <row r="43" spans="1:13" ht="18" customHeight="1" x14ac:dyDescent="0.2">
      <c r="A43" s="291" t="str">
        <f>OVERALL!A43</f>
        <v>OVERALL % ACCESS DEDUCTIONS</v>
      </c>
      <c r="B43" s="292">
        <f>SUM(J52:M52)/C2</f>
        <v>0</v>
      </c>
      <c r="C43" s="271" t="str">
        <f>OVERALL!C43</f>
        <v>PENALTY</v>
      </c>
      <c r="D43" s="293">
        <f t="shared" ref="D43:G43" si="30">J43</f>
        <v>0</v>
      </c>
      <c r="E43" s="293">
        <f t="shared" si="30"/>
        <v>0</v>
      </c>
      <c r="F43" s="293">
        <f t="shared" si="30"/>
        <v>0</v>
      </c>
      <c r="G43" s="293">
        <f t="shared" si="30"/>
        <v>0</v>
      </c>
      <c r="J43" s="294">
        <f t="shared" ref="J43:M43" si="31">IF(SUM(J44:J51)=0%,0%,SUM(J44:J51))</f>
        <v>0</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v>
      </c>
      <c r="C51" s="301">
        <f>OVERALL!C51</f>
        <v>-0.5</v>
      </c>
      <c r="D51" s="302" t="s">
        <v>124</v>
      </c>
      <c r="E51" s="302" t="s">
        <v>124</v>
      </c>
      <c r="F51" s="302" t="s">
        <v>124</v>
      </c>
      <c r="G51" s="302" t="s">
        <v>124</v>
      </c>
      <c r="J51" s="303" t="str">
        <f t="shared" ref="J51:M51" si="40">IF(D51="y",$C51,"")</f>
        <v/>
      </c>
      <c r="K51" s="303" t="str">
        <f t="shared" si="40"/>
        <v/>
      </c>
      <c r="L51" s="303" t="str">
        <f t="shared" si="40"/>
        <v/>
      </c>
      <c r="M51" s="303" t="str">
        <f t="shared" si="40"/>
        <v/>
      </c>
    </row>
    <row r="52" spans="1:13" ht="15.75" customHeight="1" x14ac:dyDescent="0.2">
      <c r="A52" s="304" t="str">
        <f>OVERALL!A52</f>
        <v>FORCED ABANDONMENT</v>
      </c>
      <c r="B52" s="305">
        <f t="shared" si="32"/>
        <v>0</v>
      </c>
      <c r="C52" s="301" t="str">
        <f>OVERALL!C52</f>
        <v>MAX. 0%</v>
      </c>
      <c r="D52" s="302" t="s">
        <v>124</v>
      </c>
      <c r="E52" s="302" t="s">
        <v>124</v>
      </c>
      <c r="F52" s="302" t="s">
        <v>124</v>
      </c>
      <c r="G52" s="306" t="s">
        <v>124</v>
      </c>
      <c r="J52" s="307">
        <f t="shared" ref="J52:M52" si="41">IF(J43=0%,0,1)</f>
        <v>0</v>
      </c>
      <c r="K52" s="307">
        <f t="shared" si="41"/>
        <v>0</v>
      </c>
      <c r="L52" s="307">
        <f t="shared" si="41"/>
        <v>0</v>
      </c>
      <c r="M52" s="307">
        <f t="shared" si="41"/>
        <v>0</v>
      </c>
    </row>
    <row r="53" spans="1:13" ht="15.75" customHeight="1" x14ac:dyDescent="0.2">
      <c r="A53" s="286"/>
      <c r="B53" s="287"/>
      <c r="C53" s="287"/>
      <c r="D53" s="280">
        <f t="shared" ref="D53:G53" si="42">COUNTIF(D44:D52, "y")</f>
        <v>0</v>
      </c>
      <c r="E53" s="280">
        <f t="shared" si="42"/>
        <v>0</v>
      </c>
      <c r="F53" s="280">
        <f t="shared" si="42"/>
        <v>0</v>
      </c>
      <c r="G53" s="280">
        <f t="shared" si="42"/>
        <v>0</v>
      </c>
      <c r="H53" s="94" t="s">
        <v>70</v>
      </c>
    </row>
    <row r="54" spans="1:13" ht="15.75" customHeight="1" x14ac:dyDescent="0.2">
      <c r="A54" s="308" t="str">
        <f>OVERALL!A54</f>
        <v>ADDITIONAL INSIGHT</v>
      </c>
      <c r="B54" s="309"/>
      <c r="C54" s="310" t="s">
        <v>70</v>
      </c>
      <c r="D54" s="311"/>
      <c r="E54" s="311"/>
      <c r="F54" s="311"/>
      <c r="G54" s="311"/>
      <c r="K54" s="94" t="s">
        <v>70</v>
      </c>
    </row>
    <row r="55" spans="1:13" ht="15.75" customHeight="1" x14ac:dyDescent="0.2">
      <c r="A55" s="312" t="str">
        <f>OVERALL!A55</f>
        <v>CALL ANSWERED-ACCESS</v>
      </c>
      <c r="B55" s="313">
        <f t="shared" ref="B55:B58" si="43">IF(C55=0,"-",COUNTIF(D55:G55, "y")/C55)</f>
        <v>1</v>
      </c>
      <c r="C55" s="314">
        <f t="shared" ref="C55:C62" si="44">$C$2-COUNTIF(D55:G55, "-")</f>
        <v>4</v>
      </c>
      <c r="D55" s="315" t="str">
        <f t="shared" ref="D55:G55" si="45">IF(D51="y","n",IF(D52="y","n","y"))</f>
        <v>y</v>
      </c>
      <c r="E55" s="315" t="str">
        <f t="shared" si="45"/>
        <v>y</v>
      </c>
      <c r="F55" s="315" t="str">
        <f t="shared" si="45"/>
        <v>y</v>
      </c>
      <c r="G55" s="315" t="str">
        <f t="shared" si="45"/>
        <v>y</v>
      </c>
    </row>
    <row r="56" spans="1:13" ht="15.75" customHeight="1" x14ac:dyDescent="0.2">
      <c r="A56" s="273" t="str">
        <f>OVERALL!A56</f>
        <v>MENU IVR</v>
      </c>
      <c r="B56" s="274">
        <f t="shared" si="43"/>
        <v>1</v>
      </c>
      <c r="C56" s="275">
        <f t="shared" si="44"/>
        <v>4</v>
      </c>
      <c r="D56" s="316" t="s">
        <v>123</v>
      </c>
      <c r="E56" s="316" t="s">
        <v>123</v>
      </c>
      <c r="F56" s="316" t="s">
        <v>123</v>
      </c>
      <c r="G56" s="316" t="s">
        <v>123</v>
      </c>
      <c r="J56" s="94" t="s">
        <v>70</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8">
        <f>IF(C59=0,"-",SUM(D59:G59)/C59)</f>
        <v>1</v>
      </c>
      <c r="C59" s="275">
        <f t="shared" si="44"/>
        <v>4</v>
      </c>
      <c r="D59" s="319">
        <v>1</v>
      </c>
      <c r="E59" s="319">
        <v>1</v>
      </c>
      <c r="F59" s="319">
        <v>1</v>
      </c>
      <c r="G59" s="319">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t="str">
        <f t="shared" si="46"/>
        <v>-</v>
      </c>
      <c r="C61" s="275">
        <f t="shared" si="44"/>
        <v>0</v>
      </c>
      <c r="D61" s="281" t="s">
        <v>68</v>
      </c>
      <c r="E61" s="281" t="s">
        <v>68</v>
      </c>
      <c r="F61" s="281" t="s">
        <v>68</v>
      </c>
      <c r="G61" s="357" t="s">
        <v>68</v>
      </c>
    </row>
    <row r="62" spans="1:13" ht="15.75" customHeight="1" x14ac:dyDescent="0.2">
      <c r="A62" s="273" t="str">
        <f>OVERALL!A62</f>
        <v>CALLBACK OFFERED AT START</v>
      </c>
      <c r="B62" s="274" t="str">
        <f t="shared" si="46"/>
        <v>-</v>
      </c>
      <c r="C62" s="275">
        <f t="shared" si="44"/>
        <v>0</v>
      </c>
      <c r="D62" s="281" t="s">
        <v>68</v>
      </c>
      <c r="E62" s="281" t="s">
        <v>68</v>
      </c>
      <c r="F62" s="281" t="s">
        <v>68</v>
      </c>
      <c r="G62" s="281" t="s">
        <v>68</v>
      </c>
    </row>
    <row r="63" spans="1:13" ht="15.75" customHeight="1" x14ac:dyDescent="0.2">
      <c r="A63" s="320"/>
      <c r="B63" s="321"/>
      <c r="C63" s="322"/>
      <c r="D63" s="323"/>
      <c r="E63" s="323"/>
      <c r="F63" s="323"/>
      <c r="G63" s="323"/>
    </row>
    <row r="64" spans="1:13" ht="15.75" customHeight="1" x14ac:dyDescent="0.2">
      <c r="A64" s="324" t="s">
        <v>127</v>
      </c>
      <c r="B64" s="325"/>
      <c r="C64" s="325"/>
      <c r="D64" s="325"/>
      <c r="E64" s="325"/>
      <c r="F64" s="325"/>
      <c r="G64" s="325"/>
    </row>
    <row r="65" spans="1:13" ht="15.75" customHeight="1" x14ac:dyDescent="0.2">
      <c r="A65" s="326" t="s">
        <v>128</v>
      </c>
      <c r="B65" s="327">
        <f t="shared" ref="B65:B70" si="47">AVERAGE(D65:G65)</f>
        <v>2.0833333333333335E-4</v>
      </c>
      <c r="C65" s="328"/>
      <c r="D65" s="329">
        <v>2.0833333333333335E-4</v>
      </c>
      <c r="E65" s="329">
        <v>2.0833333333333335E-4</v>
      </c>
      <c r="F65" s="329">
        <v>2.0833333333333335E-4</v>
      </c>
      <c r="G65" s="329">
        <v>2.0833333333333335E-4</v>
      </c>
      <c r="I65" s="330"/>
      <c r="J65" s="330"/>
      <c r="K65" s="330"/>
      <c r="L65" s="330"/>
      <c r="M65" s="330"/>
    </row>
    <row r="66" spans="1:13" ht="15.75" customHeight="1" x14ac:dyDescent="0.2">
      <c r="A66" s="331" t="s">
        <v>129</v>
      </c>
      <c r="B66" s="332">
        <f t="shared" si="47"/>
        <v>4.0798611111111114E-4</v>
      </c>
      <c r="C66" s="333"/>
      <c r="D66" s="334">
        <v>4.0509259259259258E-4</v>
      </c>
      <c r="E66" s="334">
        <v>4.0509259259259258E-4</v>
      </c>
      <c r="F66" s="334">
        <v>4.0509259259259258E-4</v>
      </c>
      <c r="G66" s="334">
        <v>4.1666666666666669E-4</v>
      </c>
      <c r="I66" s="330"/>
      <c r="J66" s="330"/>
      <c r="K66" s="330"/>
      <c r="L66" s="330"/>
      <c r="M66" s="330"/>
    </row>
    <row r="67" spans="1:13" ht="15.75" customHeight="1" x14ac:dyDescent="0.2">
      <c r="A67" s="335" t="s">
        <v>130</v>
      </c>
      <c r="B67" s="332">
        <f t="shared" si="47"/>
        <v>4.0798611111111114E-4</v>
      </c>
      <c r="C67" s="333"/>
      <c r="D67" s="336">
        <v>4.0509259259259258E-4</v>
      </c>
      <c r="E67" s="336">
        <v>4.0509259259259258E-4</v>
      </c>
      <c r="F67" s="336">
        <v>4.0509259259259258E-4</v>
      </c>
      <c r="G67" s="336">
        <v>4.1666666666666669E-4</v>
      </c>
      <c r="I67" s="330"/>
      <c r="J67" s="330"/>
      <c r="K67" s="330"/>
      <c r="L67" s="330"/>
      <c r="M67" s="330"/>
    </row>
    <row r="68" spans="1:13" ht="15.75" customHeight="1" x14ac:dyDescent="0.2">
      <c r="A68" s="331" t="s">
        <v>131</v>
      </c>
      <c r="B68" s="332">
        <f t="shared" si="47"/>
        <v>4.0798611111111114E-4</v>
      </c>
      <c r="C68" s="333"/>
      <c r="D68" s="334">
        <v>4.0509259259259258E-4</v>
      </c>
      <c r="E68" s="334">
        <v>4.0509259259259258E-4</v>
      </c>
      <c r="F68" s="334">
        <v>4.0509259259259258E-4</v>
      </c>
      <c r="G68" s="334">
        <v>4.1666666666666669E-4</v>
      </c>
      <c r="I68" s="330"/>
      <c r="J68" s="330"/>
      <c r="K68" s="330"/>
      <c r="L68" s="330"/>
      <c r="M68" s="330"/>
    </row>
    <row r="69" spans="1:13" ht="15.75" customHeight="1" x14ac:dyDescent="0.2">
      <c r="A69" s="335" t="s">
        <v>132</v>
      </c>
      <c r="B69" s="332">
        <f t="shared" si="47"/>
        <v>6.5972222222222213E-4</v>
      </c>
      <c r="C69" s="333"/>
      <c r="D69" s="336">
        <v>6.4814814814814813E-4</v>
      </c>
      <c r="E69" s="336">
        <v>6.3657407407407402E-4</v>
      </c>
      <c r="F69" s="336">
        <v>6.7129629629629625E-4</v>
      </c>
      <c r="G69" s="336">
        <v>6.8287037037037036E-4</v>
      </c>
      <c r="I69" s="330"/>
      <c r="J69" s="330"/>
      <c r="K69" s="330"/>
      <c r="L69" s="330"/>
      <c r="M69" s="330"/>
    </row>
    <row r="70" spans="1:13" ht="15.75" customHeight="1" x14ac:dyDescent="0.2">
      <c r="A70" s="337" t="s">
        <v>133</v>
      </c>
      <c r="B70" s="338">
        <f t="shared" si="47"/>
        <v>8.5648148148148139E-4</v>
      </c>
      <c r="C70" s="339"/>
      <c r="D70" s="340">
        <v>7.407407407407407E-4</v>
      </c>
      <c r="E70" s="340">
        <v>6.8287037037037025E-4</v>
      </c>
      <c r="F70" s="340">
        <v>1.0648148148148147E-3</v>
      </c>
      <c r="G70" s="340">
        <v>9.3750000000000007E-4</v>
      </c>
      <c r="I70" s="330"/>
      <c r="J70" s="330"/>
      <c r="K70" s="330"/>
      <c r="L70" s="330"/>
      <c r="M70" s="330"/>
    </row>
    <row r="71" spans="1:13" ht="15.75" customHeight="1" x14ac:dyDescent="0.2"/>
    <row r="72" spans="1:13" ht="102.75" customHeight="1" x14ac:dyDescent="0.2">
      <c r="A72" s="341" t="s">
        <v>70</v>
      </c>
      <c r="B72" s="342" t="s">
        <v>134</v>
      </c>
      <c r="C72" s="343"/>
      <c r="D72" s="358"/>
      <c r="E72" s="358"/>
      <c r="F72" s="360"/>
      <c r="G72" s="358"/>
      <c r="I72" s="94" t="s">
        <v>70</v>
      </c>
    </row>
    <row r="73" spans="1:13" ht="15.75" customHeight="1" x14ac:dyDescent="0.2">
      <c r="A73" s="341"/>
      <c r="B73" s="345"/>
      <c r="C73" s="345"/>
      <c r="D73" s="346"/>
      <c r="E73" s="346"/>
      <c r="F73" s="346"/>
      <c r="G73" s="346"/>
    </row>
    <row r="74" spans="1:13" ht="60" customHeight="1" x14ac:dyDescent="0.2">
      <c r="A74" s="341" t="s">
        <v>70</v>
      </c>
      <c r="B74" s="347" t="s">
        <v>135</v>
      </c>
      <c r="C74" s="348"/>
      <c r="D74" s="391" t="s">
        <v>138</v>
      </c>
      <c r="E74" s="392"/>
      <c r="F74" s="392"/>
      <c r="G74" s="392"/>
    </row>
    <row r="75" spans="1:13" ht="15.75" customHeight="1" x14ac:dyDescent="0.2"/>
    <row r="76" spans="1:13" ht="15.75" customHeight="1" x14ac:dyDescent="0.2">
      <c r="A76" s="351" t="str">
        <f>OVERALL!A63</f>
        <v>PRE MENU MESSAGE TIME</v>
      </c>
      <c r="B76" s="352">
        <f t="shared" ref="B76:B83" si="48">IF(C76=0,"-",SUM(D76:G76)/C76)</f>
        <v>2.0833333333333335E-4</v>
      </c>
      <c r="C76" s="275">
        <f t="shared" ref="C76:C83" si="49">$C$2-COUNTIF(D76:G76, "-")</f>
        <v>4</v>
      </c>
      <c r="D76" s="353">
        <f t="shared" ref="D76:G76" si="50">D65</f>
        <v>2.0833333333333335E-4</v>
      </c>
      <c r="E76" s="353">
        <f t="shared" si="50"/>
        <v>2.0833333333333335E-4</v>
      </c>
      <c r="F76" s="353">
        <f t="shared" si="50"/>
        <v>2.0833333333333335E-4</v>
      </c>
      <c r="G76" s="353">
        <f t="shared" si="50"/>
        <v>2.0833333333333335E-4</v>
      </c>
    </row>
    <row r="77" spans="1:13" ht="15.75" customHeight="1" x14ac:dyDescent="0.2">
      <c r="A77" s="351" t="str">
        <f>OVERALL!A64</f>
        <v>MID MENU MESSAGE TIME</v>
      </c>
      <c r="B77" s="352">
        <f t="shared" si="48"/>
        <v>0</v>
      </c>
      <c r="C77" s="275">
        <f t="shared" si="49"/>
        <v>4</v>
      </c>
      <c r="D77" s="353">
        <f t="shared" ref="D77:G77" si="51">D67-D66</f>
        <v>0</v>
      </c>
      <c r="E77" s="353">
        <f t="shared" si="51"/>
        <v>0</v>
      </c>
      <c r="F77" s="353">
        <f t="shared" si="51"/>
        <v>0</v>
      </c>
      <c r="G77" s="353">
        <f t="shared" si="51"/>
        <v>0</v>
      </c>
    </row>
    <row r="78" spans="1:13" ht="15.75" customHeight="1" x14ac:dyDescent="0.2">
      <c r="A78" s="351" t="str">
        <f>OVERALL!A65</f>
        <v>POST MENU MESSAGE TIME</v>
      </c>
      <c r="B78" s="352">
        <f t="shared" si="48"/>
        <v>2.5173611111111105E-4</v>
      </c>
      <c r="C78" s="275">
        <f t="shared" si="49"/>
        <v>4</v>
      </c>
      <c r="D78" s="353">
        <f t="shared" ref="D78:G78" si="52">D69-D68</f>
        <v>2.4305555555555555E-4</v>
      </c>
      <c r="E78" s="353">
        <f t="shared" si="52"/>
        <v>2.3148148148148144E-4</v>
      </c>
      <c r="F78" s="353">
        <f t="shared" si="52"/>
        <v>2.6620370370370367E-4</v>
      </c>
      <c r="G78" s="353">
        <f t="shared" si="52"/>
        <v>2.6620370370370367E-4</v>
      </c>
    </row>
    <row r="79" spans="1:13" ht="15.75" customHeight="1" x14ac:dyDescent="0.2">
      <c r="A79" s="351" t="str">
        <f>OVERALL!A66</f>
        <v>TOTAL MESSAGE TIME</v>
      </c>
      <c r="B79" s="352">
        <f t="shared" si="48"/>
        <v>4.6006944444444443E-4</v>
      </c>
      <c r="C79" s="275">
        <f t="shared" si="49"/>
        <v>4</v>
      </c>
      <c r="D79" s="353">
        <f t="shared" ref="D79:G79" si="53">SUM(D76:D78)</f>
        <v>4.5138888888888887E-4</v>
      </c>
      <c r="E79" s="353">
        <f t="shared" si="53"/>
        <v>4.3981481481481476E-4</v>
      </c>
      <c r="F79" s="353">
        <f t="shared" si="53"/>
        <v>4.7453703703703698E-4</v>
      </c>
      <c r="G79" s="353">
        <f t="shared" si="53"/>
        <v>4.7453703703703698E-4</v>
      </c>
    </row>
    <row r="80" spans="1:13" ht="15.75" customHeight="1" x14ac:dyDescent="0.2">
      <c r="A80" s="351" t="str">
        <f>OVERALL!A67</f>
        <v>MENU NAVIGATION TIME</v>
      </c>
      <c r="B80" s="352">
        <f t="shared" si="48"/>
        <v>1.9965277777777776E-4</v>
      </c>
      <c r="C80" s="275">
        <f t="shared" si="49"/>
        <v>4</v>
      </c>
      <c r="D80" s="353">
        <f t="shared" ref="D80:G80" si="54">(D66-D65)+(D68-D67)</f>
        <v>1.9675925925925923E-4</v>
      </c>
      <c r="E80" s="353">
        <f t="shared" si="54"/>
        <v>1.9675925925925923E-4</v>
      </c>
      <c r="F80" s="353">
        <f t="shared" si="54"/>
        <v>1.9675925925925923E-4</v>
      </c>
      <c r="G80" s="353">
        <f t="shared" si="54"/>
        <v>2.0833333333333335E-4</v>
      </c>
    </row>
    <row r="81" spans="1:7" ht="15.75" customHeight="1" x14ac:dyDescent="0.2">
      <c r="A81" s="351" t="str">
        <f>OVERALL!A68</f>
        <v>TOTAL MENU TIME</v>
      </c>
      <c r="B81" s="352">
        <f t="shared" si="48"/>
        <v>6.5972222222222213E-4</v>
      </c>
      <c r="C81" s="275">
        <f t="shared" si="49"/>
        <v>4</v>
      </c>
      <c r="D81" s="353">
        <f t="shared" ref="D81:G81" si="55">SUM(D79:D80)</f>
        <v>6.4814814814814813E-4</v>
      </c>
      <c r="E81" s="353">
        <f t="shared" si="55"/>
        <v>6.3657407407407402E-4</v>
      </c>
      <c r="F81" s="353">
        <f t="shared" si="55"/>
        <v>6.7129629629629625E-4</v>
      </c>
      <c r="G81" s="353">
        <f t="shared" si="55"/>
        <v>6.8287037037037036E-4</v>
      </c>
    </row>
    <row r="82" spans="1:7" ht="15.75" customHeight="1" x14ac:dyDescent="0.2">
      <c r="A82" s="273" t="str">
        <f>OVERALL!A69</f>
        <v>WAIT TIME</v>
      </c>
      <c r="B82" s="354">
        <f t="shared" si="48"/>
        <v>1.9675925925925923E-4</v>
      </c>
      <c r="C82" s="275">
        <f t="shared" si="49"/>
        <v>4</v>
      </c>
      <c r="D82" s="354">
        <f t="shared" ref="D82:G82" si="56">IF(D70="-", "-", D70-D69)</f>
        <v>9.2592592592592574E-5</v>
      </c>
      <c r="E82" s="354">
        <f t="shared" si="56"/>
        <v>4.6296296296296233E-5</v>
      </c>
      <c r="F82" s="354">
        <f t="shared" si="56"/>
        <v>3.9351851851851841E-4</v>
      </c>
      <c r="G82" s="354">
        <f t="shared" si="56"/>
        <v>2.5462962962962972E-4</v>
      </c>
    </row>
    <row r="83" spans="1:7" ht="15.75" customHeight="1" x14ac:dyDescent="0.2">
      <c r="A83" s="351" t="str">
        <f>OVERALL!A70</f>
        <v>TOTAL ACCESS TIME</v>
      </c>
      <c r="B83" s="352">
        <f t="shared" si="48"/>
        <v>8.5648148148148139E-4</v>
      </c>
      <c r="C83" s="275">
        <f t="shared" si="49"/>
        <v>4</v>
      </c>
      <c r="D83" s="353">
        <f t="shared" ref="D83:G83" si="57">SUM(D81:D82)</f>
        <v>7.407407407407407E-4</v>
      </c>
      <c r="E83" s="353">
        <f t="shared" si="57"/>
        <v>6.8287037037037025E-4</v>
      </c>
      <c r="F83" s="353">
        <f t="shared" si="57"/>
        <v>1.0648148148148147E-3</v>
      </c>
      <c r="G83" s="353">
        <f t="shared" si="57"/>
        <v>9.3750000000000007E-4</v>
      </c>
    </row>
    <row r="84" spans="1:7" ht="15.75" customHeight="1" x14ac:dyDescent="0.2"/>
    <row r="85" spans="1:7" ht="15.75" customHeight="1" x14ac:dyDescent="0.2">
      <c r="D85" s="355"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D74:G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G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00"/>
  <sheetViews>
    <sheetView workbookViewId="0">
      <pane xSplit="3" ySplit="6" topLeftCell="D7" activePane="bottomRight" state="frozen"/>
      <selection pane="topRight" activeCell="D1" sqref="D1"/>
      <selection pane="bottomLeft" activeCell="A7" sqref="A7"/>
      <selection pane="bottomRight" activeCell="F21" sqref="F21"/>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46143</v>
      </c>
      <c r="C2" s="256">
        <f>COUNTA(D12:G12)</f>
        <v>4</v>
      </c>
      <c r="D2" s="260" t="s">
        <v>118</v>
      </c>
      <c r="E2" s="260" t="s">
        <v>118</v>
      </c>
      <c r="F2" s="260" t="s">
        <v>119</v>
      </c>
      <c r="G2" s="260" t="s">
        <v>119</v>
      </c>
    </row>
    <row r="3" spans="1:9" ht="15.75" customHeight="1" x14ac:dyDescent="0.2">
      <c r="A3" s="261" t="str">
        <f>OVERALL!G1</f>
        <v>HAMMONDCARE</v>
      </c>
      <c r="B3" s="262" t="s">
        <v>70</v>
      </c>
      <c r="C3" s="263"/>
      <c r="D3" s="263" t="s">
        <v>120</v>
      </c>
      <c r="E3" s="263" t="s">
        <v>120</v>
      </c>
      <c r="F3" s="263" t="s">
        <v>121</v>
      </c>
      <c r="G3" s="263" t="s">
        <v>121</v>
      </c>
    </row>
    <row r="4" spans="1:9" ht="18" customHeight="1" x14ac:dyDescent="0.2">
      <c r="A4" s="264" t="str">
        <f>OVERALL!A4</f>
        <v>ACCESS SCORE</v>
      </c>
      <c r="B4" s="265">
        <f>AVERAGE(D4:G4)</f>
        <v>0.671875</v>
      </c>
      <c r="C4" s="266" t="s">
        <v>70</v>
      </c>
      <c r="D4" s="265">
        <f t="shared" ref="D4:G4" si="0">IF(D5&lt;0%,0%,D$5)</f>
        <v>0.21875</v>
      </c>
      <c r="E4" s="265">
        <f t="shared" si="0"/>
        <v>0.84375</v>
      </c>
      <c r="F4" s="265">
        <f t="shared" si="0"/>
        <v>0.8125</v>
      </c>
      <c r="G4" s="265">
        <f t="shared" si="0"/>
        <v>0.8125</v>
      </c>
      <c r="I4" s="100" t="s">
        <v>103</v>
      </c>
    </row>
    <row r="5" spans="1:9" ht="18" customHeight="1" x14ac:dyDescent="0.25">
      <c r="A5" s="94" t="s">
        <v>70</v>
      </c>
      <c r="B5" s="94" t="s">
        <v>70</v>
      </c>
      <c r="C5" s="267" t="s">
        <v>122</v>
      </c>
      <c r="D5" s="268">
        <f t="shared" ref="D5:G5" si="1">IF(D$2="","",IF(D$52="y",0%,SUM(D$6,D$11,D$20,D$26,D$33,D$43)))</f>
        <v>0.21875</v>
      </c>
      <c r="E5" s="268">
        <f t="shared" si="1"/>
        <v>0.84375</v>
      </c>
      <c r="F5" s="268">
        <f t="shared" si="1"/>
        <v>0.8125</v>
      </c>
      <c r="G5" s="268">
        <f t="shared" si="1"/>
        <v>0.8125</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27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27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0.5</v>
      </c>
      <c r="C11" s="271">
        <f>B11*OVERALL!C11</f>
        <v>0.125</v>
      </c>
      <c r="D11" s="272">
        <f>(COUNTIF(D12:D18, "y")/D19)*OVERALL!$C$11</f>
        <v>0.125</v>
      </c>
      <c r="E11" s="272">
        <f>(COUNTIF(E12:E18, "y")/E19)*OVERALL!$C$11</f>
        <v>0.125</v>
      </c>
      <c r="F11" s="272">
        <f>(COUNTIF(F12:F18, "y")/F19)*OVERALL!$C$11</f>
        <v>0.125</v>
      </c>
      <c r="G11" s="272">
        <f>(COUNTIF(G12:G18, "y")/G19)*OVERALL!$C$11</f>
        <v>0.125</v>
      </c>
      <c r="I11" s="128" t="s">
        <v>109</v>
      </c>
    </row>
    <row r="12" spans="1:9" ht="18" customHeight="1" x14ac:dyDescent="0.2">
      <c r="A12" s="273" t="str">
        <f>OVERALL!A12</f>
        <v>NO MENUS</v>
      </c>
      <c r="B12" s="274">
        <f t="shared" ref="B12:B18" si="8">IF(C12=0,"-",COUNTIF(D12:G12,"y")/C12)</f>
        <v>1</v>
      </c>
      <c r="C12" s="275">
        <f t="shared" ref="C12:C18" si="9">$C$2-COUNTIF(D12:G12, "-")</f>
        <v>4</v>
      </c>
      <c r="D12" s="277" t="str">
        <f t="shared" ref="D12:G12" si="10">IF(AND(D56="n",D57="n",D58="n"),"y","n")</f>
        <v>y</v>
      </c>
      <c r="E12" s="277" t="str">
        <f t="shared" si="10"/>
        <v>y</v>
      </c>
      <c r="F12" s="277" t="str">
        <f t="shared" si="10"/>
        <v>y</v>
      </c>
      <c r="G12" s="277" t="str">
        <f t="shared" si="10"/>
        <v>y</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t="str">
        <f t="shared" si="8"/>
        <v>-</v>
      </c>
      <c r="C14" s="275">
        <f t="shared" si="9"/>
        <v>0</v>
      </c>
      <c r="D14" s="276" t="s">
        <v>68</v>
      </c>
      <c r="E14" s="276" t="s">
        <v>68</v>
      </c>
      <c r="F14" s="276" t="s">
        <v>68</v>
      </c>
      <c r="G14" s="276" t="s">
        <v>68</v>
      </c>
      <c r="I14" s="140" t="s">
        <v>111</v>
      </c>
    </row>
    <row r="15" spans="1:9" ht="18" customHeight="1" x14ac:dyDescent="0.2">
      <c r="A15" s="273" t="str">
        <f>OVERALL!A15</f>
        <v>MAX. 2 PRE MENU MESSAGES</v>
      </c>
      <c r="B15" s="274">
        <f t="shared" si="8"/>
        <v>0</v>
      </c>
      <c r="C15" s="275">
        <f t="shared" si="9"/>
        <v>4</v>
      </c>
      <c r="D15" s="298" t="s">
        <v>124</v>
      </c>
      <c r="E15" s="298" t="s">
        <v>124</v>
      </c>
      <c r="F15" s="298" t="s">
        <v>124</v>
      </c>
      <c r="G15" s="298" t="s">
        <v>124</v>
      </c>
      <c r="H15" s="94" t="s">
        <v>70</v>
      </c>
    </row>
    <row r="16" spans="1:9" ht="18" customHeight="1" x14ac:dyDescent="0.2">
      <c r="A16" s="273" t="str">
        <f>OVERALL!A16</f>
        <v>MAX. 2 POST MENU MESSAGES</v>
      </c>
      <c r="B16" s="274" t="str">
        <f t="shared" si="8"/>
        <v>-</v>
      </c>
      <c r="C16" s="275">
        <f t="shared" si="9"/>
        <v>0</v>
      </c>
      <c r="D16" s="276" t="s">
        <v>68</v>
      </c>
      <c r="E16" s="276" t="s">
        <v>68</v>
      </c>
      <c r="F16" s="276" t="s">
        <v>68</v>
      </c>
      <c r="G16" s="276" t="s">
        <v>68</v>
      </c>
      <c r="I16" s="146" t="s">
        <v>112</v>
      </c>
    </row>
    <row r="17" spans="1:9" ht="18" customHeight="1" x14ac:dyDescent="0.25">
      <c r="A17" s="273" t="str">
        <f>OVERALL!A17</f>
        <v>ADVISED WAIT TIME OR QUEUE POSITION</v>
      </c>
      <c r="B17" s="274" t="str">
        <f t="shared" si="8"/>
        <v>-</v>
      </c>
      <c r="C17" s="275">
        <f t="shared" si="9"/>
        <v>0</v>
      </c>
      <c r="D17" s="357" t="s">
        <v>68</v>
      </c>
      <c r="E17" s="357" t="s">
        <v>68</v>
      </c>
      <c r="F17" s="357" t="s">
        <v>68</v>
      </c>
      <c r="G17" s="357" t="s">
        <v>68</v>
      </c>
      <c r="I17" s="140" t="s">
        <v>113</v>
      </c>
    </row>
    <row r="18" spans="1:9" ht="18" customHeight="1" x14ac:dyDescent="0.2">
      <c r="A18" s="273" t="str">
        <f>OVERALL!A18</f>
        <v>NO REDUNDANT MESSAGES</v>
      </c>
      <c r="B18" s="274">
        <f t="shared" si="8"/>
        <v>0</v>
      </c>
      <c r="C18" s="275">
        <f t="shared" si="9"/>
        <v>4</v>
      </c>
      <c r="D18" s="298" t="s">
        <v>124</v>
      </c>
      <c r="E18" s="298" t="s">
        <v>124</v>
      </c>
      <c r="F18" s="298" t="s">
        <v>124</v>
      </c>
      <c r="G18" s="298" t="s">
        <v>124</v>
      </c>
    </row>
    <row r="19" spans="1:9" ht="18" customHeight="1" x14ac:dyDescent="0.2">
      <c r="A19" s="278"/>
      <c r="C19" s="279"/>
      <c r="D19" s="280">
        <f t="shared" ref="D19:G19" si="12">COUNTA(D12:D18)-COUNTIF(D12:D18, "-")</f>
        <v>4</v>
      </c>
      <c r="E19" s="280">
        <f t="shared" si="12"/>
        <v>4</v>
      </c>
      <c r="F19" s="280">
        <f t="shared" si="12"/>
        <v>4</v>
      </c>
      <c r="G19" s="280">
        <f t="shared" si="12"/>
        <v>4</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t="str">
        <f t="shared" ref="B21:B24" si="13">IF(C21=0,"-",COUNTIF(D21:G21,"y")/C21)</f>
        <v>-</v>
      </c>
      <c r="C21" s="275">
        <f t="shared" ref="C21:C24" si="14">$C$2-COUNTIF(D21:G21, "-")</f>
        <v>0</v>
      </c>
      <c r="D21" s="276" t="s">
        <v>68</v>
      </c>
      <c r="E21" s="276" t="s">
        <v>68</v>
      </c>
      <c r="F21" s="276" t="s">
        <v>68</v>
      </c>
      <c r="G21" s="276" t="s">
        <v>68</v>
      </c>
    </row>
    <row r="22" spans="1:9" ht="18" customHeight="1" x14ac:dyDescent="0.2">
      <c r="A22" s="273" t="str">
        <f>OVERALL!A22</f>
        <v>ACCEPTED ALL RESPONSES &amp; SELECTIONS</v>
      </c>
      <c r="B22" s="274" t="str">
        <f t="shared" si="13"/>
        <v>-</v>
      </c>
      <c r="C22" s="275">
        <f t="shared" si="14"/>
        <v>0</v>
      </c>
      <c r="D22" s="276" t="s">
        <v>68</v>
      </c>
      <c r="E22" s="276" t="s">
        <v>68</v>
      </c>
      <c r="F22" s="276" t="s">
        <v>68</v>
      </c>
      <c r="G22" s="276" t="s">
        <v>68</v>
      </c>
    </row>
    <row r="23" spans="1:9" ht="18" customHeight="1" x14ac:dyDescent="0.2">
      <c r="A23" s="273" t="str">
        <f>OVERALL!A23</f>
        <v>ALL MESSAGES RELEVANT TO SELECTIONS</v>
      </c>
      <c r="B23" s="274" t="str">
        <f t="shared" si="13"/>
        <v>-</v>
      </c>
      <c r="C23" s="275">
        <f t="shared" si="14"/>
        <v>0</v>
      </c>
      <c r="D23" s="276" t="s">
        <v>68</v>
      </c>
      <c r="E23" s="276" t="s">
        <v>68</v>
      </c>
      <c r="F23" s="276" t="s">
        <v>68</v>
      </c>
      <c r="G23" s="276" t="s">
        <v>68</v>
      </c>
    </row>
    <row r="24" spans="1:9" ht="18" customHeight="1" x14ac:dyDescent="0.2">
      <c r="A24" s="273" t="str">
        <f>OVERALL!A24</f>
        <v>OBVIOUS PROGRESSION</v>
      </c>
      <c r="B24" s="274">
        <f t="shared" si="13"/>
        <v>1</v>
      </c>
      <c r="C24" s="275">
        <f t="shared" si="14"/>
        <v>4</v>
      </c>
      <c r="D24" s="276" t="s">
        <v>123</v>
      </c>
      <c r="E24" s="276" t="s">
        <v>123</v>
      </c>
      <c r="F24" s="276" t="s">
        <v>123</v>
      </c>
      <c r="G24" s="276" t="s">
        <v>123</v>
      </c>
    </row>
    <row r="25" spans="1:9" ht="18" customHeight="1" x14ac:dyDescent="0.2">
      <c r="A25" s="278"/>
      <c r="C25" s="279"/>
      <c r="D25" s="280">
        <f t="shared" ref="D25:G25" si="15">COUNTA(D21:D24)-COUNTIF(D21:D24, "-")</f>
        <v>1</v>
      </c>
      <c r="E25" s="280">
        <f t="shared" si="15"/>
        <v>1</v>
      </c>
      <c r="F25" s="280">
        <f t="shared" si="15"/>
        <v>1</v>
      </c>
      <c r="G25" s="280">
        <f t="shared" si="15"/>
        <v>1</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76" t="s">
        <v>123</v>
      </c>
      <c r="F29" s="276" t="s">
        <v>123</v>
      </c>
      <c r="G29" s="276" t="s">
        <v>123</v>
      </c>
    </row>
    <row r="30" spans="1:9" ht="18" customHeight="1" x14ac:dyDescent="0.2">
      <c r="A30" s="273" t="str">
        <f>OVERALL!A30</f>
        <v>CLEAR &amp; CONCISE OPTIONS</v>
      </c>
      <c r="B30" s="274" t="str">
        <f t="shared" si="16"/>
        <v>-</v>
      </c>
      <c r="C30" s="275">
        <f t="shared" si="17"/>
        <v>0</v>
      </c>
      <c r="D30" s="276" t="s">
        <v>68</v>
      </c>
      <c r="E30" s="276" t="s">
        <v>68</v>
      </c>
      <c r="F30" s="276" t="s">
        <v>68</v>
      </c>
      <c r="G30" s="276" t="s">
        <v>68</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4</v>
      </c>
      <c r="E32" s="280">
        <f t="shared" si="18"/>
        <v>4</v>
      </c>
      <c r="F32" s="280">
        <f t="shared" si="18"/>
        <v>4</v>
      </c>
      <c r="G32" s="280">
        <f t="shared" si="18"/>
        <v>4</v>
      </c>
    </row>
    <row r="33" spans="1:13" ht="18" customHeight="1" x14ac:dyDescent="0.2">
      <c r="A33" s="269" t="str">
        <f>OVERALL!A33</f>
        <v>TIMING</v>
      </c>
      <c r="B33" s="270">
        <f>AVERAGE(B34:B41)</f>
        <v>0.6875</v>
      </c>
      <c r="C33" s="271">
        <f>B33*OVERALL!C33</f>
        <v>0.171875</v>
      </c>
      <c r="D33" s="272">
        <f>(COUNTIF(D34:D41, "y")/D42)*OVERALL!$C$33</f>
        <v>9.375E-2</v>
      </c>
      <c r="E33" s="272">
        <f>(COUNTIF(E34:E41, "y")/E42)*OVERALL!$C$33</f>
        <v>0.21875</v>
      </c>
      <c r="F33" s="272">
        <f>(COUNTIF(F34:F41, "y")/F42)*OVERALL!$C$33</f>
        <v>0.1875</v>
      </c>
      <c r="G33" s="272">
        <f>(COUNTIF(G34:G41, "y")/G42)*OVERALL!$C$33</f>
        <v>0.1875</v>
      </c>
      <c r="J33" s="361"/>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1</v>
      </c>
      <c r="C35" s="275">
        <f t="shared" si="20"/>
        <v>4</v>
      </c>
      <c r="D35" s="283" t="str">
        <f t="shared" ref="D35:G35" si="22">IF(D80&lt;=TIMEVALUE("0:0:30"),"y","n")</f>
        <v>y</v>
      </c>
      <c r="E35" s="283" t="str">
        <f t="shared" si="22"/>
        <v>y</v>
      </c>
      <c r="F35" s="283" t="str">
        <f t="shared" si="22"/>
        <v>y</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v>
      </c>
      <c r="C37" s="275">
        <f t="shared" si="20"/>
        <v>4</v>
      </c>
      <c r="D37" s="284" t="str">
        <f t="shared" ref="D37:G37" si="24">IF(D$82="-", "-", IF(D$82&lt;=TIMEVALUE("0:0:10"),"y","n"))</f>
        <v>n</v>
      </c>
      <c r="E37" s="284" t="str">
        <f t="shared" si="24"/>
        <v>n</v>
      </c>
      <c r="F37" s="284" t="str">
        <f t="shared" si="24"/>
        <v>n</v>
      </c>
      <c r="G37" s="284" t="str">
        <f t="shared" si="24"/>
        <v>n</v>
      </c>
    </row>
    <row r="38" spans="1:13" ht="18" customHeight="1" x14ac:dyDescent="0.2">
      <c r="A38" s="273" t="str">
        <f>OVERALL!A38</f>
        <v>WAIT TIME &lt;= 30 SECS</v>
      </c>
      <c r="B38" s="274">
        <f t="shared" si="19"/>
        <v>0.25</v>
      </c>
      <c r="C38" s="275">
        <f t="shared" si="20"/>
        <v>4</v>
      </c>
      <c r="D38" s="284" t="str">
        <f t="shared" ref="D38:G38" si="25">IF(D$82="-", "-", IF(D$82&lt;=TIMEVALUE("0:0:30"),"y","n"))</f>
        <v>n</v>
      </c>
      <c r="E38" s="284" t="str">
        <f t="shared" si="25"/>
        <v>y</v>
      </c>
      <c r="F38" s="284" t="str">
        <f t="shared" si="25"/>
        <v>n</v>
      </c>
      <c r="G38" s="284" t="str">
        <f t="shared" si="25"/>
        <v>n</v>
      </c>
    </row>
    <row r="39" spans="1:13" ht="18" customHeight="1" x14ac:dyDescent="0.2">
      <c r="A39" s="273" t="str">
        <f>OVERALL!A39</f>
        <v>WAIT TIME &lt;= 2 MINS</v>
      </c>
      <c r="B39" s="274">
        <f t="shared" si="19"/>
        <v>0.75</v>
      </c>
      <c r="C39" s="275">
        <f t="shared" si="20"/>
        <v>4</v>
      </c>
      <c r="D39" s="284" t="str">
        <f t="shared" ref="D39:G39" si="26">IF(D$82="-", "-", IF(D$82&lt;=TIMEVALUE("0:02:00"),"y","n"))</f>
        <v>n</v>
      </c>
      <c r="E39" s="284" t="str">
        <f t="shared" si="26"/>
        <v>y</v>
      </c>
      <c r="F39" s="284" t="str">
        <f t="shared" si="26"/>
        <v>y</v>
      </c>
      <c r="G39" s="284" t="str">
        <f t="shared" si="26"/>
        <v>y</v>
      </c>
    </row>
    <row r="40" spans="1:13" ht="18" customHeight="1" x14ac:dyDescent="0.2">
      <c r="A40" s="273" t="str">
        <f>OVERALL!A40</f>
        <v>WAIT TIME &lt;= 5 MINS</v>
      </c>
      <c r="B40" s="274">
        <f t="shared" si="19"/>
        <v>0.75</v>
      </c>
      <c r="C40" s="275">
        <f t="shared" si="20"/>
        <v>4</v>
      </c>
      <c r="D40" s="285" t="str">
        <f t="shared" ref="D40:G40" si="27">IF(D$82="-", "-", IF(D$82&lt;=TIMEVALUE("0:05:00"),"y","n"))</f>
        <v>n</v>
      </c>
      <c r="E40" s="285" t="str">
        <f t="shared" si="27"/>
        <v>y</v>
      </c>
      <c r="F40" s="285" t="str">
        <f t="shared" si="27"/>
        <v>y</v>
      </c>
      <c r="G40" s="285" t="str">
        <f t="shared" si="27"/>
        <v>y</v>
      </c>
      <c r="H40" s="182"/>
    </row>
    <row r="41" spans="1:13" ht="18" customHeight="1" x14ac:dyDescent="0.2">
      <c r="A41" s="273" t="str">
        <f>OVERALL!A41</f>
        <v>WAIT TIME &lt; 10 MINS</v>
      </c>
      <c r="B41" s="274">
        <f t="shared" si="19"/>
        <v>0.75</v>
      </c>
      <c r="C41" s="275">
        <f t="shared" si="20"/>
        <v>4</v>
      </c>
      <c r="D41" s="285" t="str">
        <f t="shared" ref="D41:G41" si="28">IF(D$82="-", "-", IF(D$82&lt;TIMEVALUE("0:10:00"),"y","n"))</f>
        <v>n</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393" t="s">
        <v>125</v>
      </c>
      <c r="K42" s="394"/>
      <c r="L42" s="394"/>
      <c r="M42" s="395"/>
    </row>
    <row r="43" spans="1:13" ht="18" customHeight="1" x14ac:dyDescent="0.2">
      <c r="A43" s="291" t="str">
        <f>OVERALL!A43</f>
        <v>OVERALL % ACCESS DEDUCTIONS</v>
      </c>
      <c r="B43" s="292">
        <f>SUM(J52:M52)/C2</f>
        <v>0.25</v>
      </c>
      <c r="C43" s="271" t="str">
        <f>OVERALL!C43</f>
        <v>PENALTY</v>
      </c>
      <c r="D43" s="293">
        <f t="shared" ref="D43:G43" si="30">J43</f>
        <v>-0.5</v>
      </c>
      <c r="E43" s="293">
        <f t="shared" si="30"/>
        <v>0</v>
      </c>
      <c r="F43" s="293">
        <f t="shared" si="30"/>
        <v>0</v>
      </c>
      <c r="G43" s="293">
        <f t="shared" si="30"/>
        <v>0</v>
      </c>
      <c r="J43" s="294">
        <f t="shared" ref="J43:M43" si="31">IF(SUM(J44:J51)=0%,0%,SUM(J44:J51))</f>
        <v>-0.5</v>
      </c>
      <c r="K43" s="294">
        <f t="shared" si="31"/>
        <v>0</v>
      </c>
      <c r="L43" s="294">
        <f t="shared" si="31"/>
        <v>0</v>
      </c>
      <c r="M43" s="294">
        <f t="shared" si="31"/>
        <v>0</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76"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98" t="s">
        <v>124</v>
      </c>
      <c r="E50" s="298" t="s">
        <v>124</v>
      </c>
      <c r="F50" s="298" t="s">
        <v>124</v>
      </c>
      <c r="G50" s="298"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0.25</v>
      </c>
      <c r="C51" s="301">
        <f>OVERALL!C51</f>
        <v>-0.5</v>
      </c>
      <c r="D51" s="306" t="s">
        <v>123</v>
      </c>
      <c r="E51" s="306" t="s">
        <v>124</v>
      </c>
      <c r="F51" s="306" t="s">
        <v>124</v>
      </c>
      <c r="G51" s="306" t="s">
        <v>124</v>
      </c>
      <c r="J51" s="303">
        <f t="shared" ref="J51:M51" si="40">IF(D51="y",$C51,"")</f>
        <v>-0.5</v>
      </c>
      <c r="K51" s="303" t="str">
        <f t="shared" si="40"/>
        <v/>
      </c>
      <c r="L51" s="303" t="str">
        <f t="shared" si="40"/>
        <v/>
      </c>
      <c r="M51" s="303" t="str">
        <f t="shared" si="40"/>
        <v/>
      </c>
    </row>
    <row r="52" spans="1:13" ht="15.75" customHeight="1" x14ac:dyDescent="0.2">
      <c r="A52" s="304" t="str">
        <f>OVERALL!A52</f>
        <v>FORCED ABANDONMENT</v>
      </c>
      <c r="B52" s="305">
        <f t="shared" si="32"/>
        <v>0</v>
      </c>
      <c r="C52" s="301" t="str">
        <f>OVERALL!C52</f>
        <v>MAX. 0%</v>
      </c>
      <c r="D52" s="302" t="s">
        <v>124</v>
      </c>
      <c r="E52" s="302" t="s">
        <v>124</v>
      </c>
      <c r="F52" s="302" t="s">
        <v>124</v>
      </c>
      <c r="G52" s="302" t="s">
        <v>124</v>
      </c>
      <c r="J52" s="307">
        <f t="shared" ref="J52:M52" si="41">IF(J43=0%,0,1)</f>
        <v>1</v>
      </c>
      <c r="K52" s="307">
        <f t="shared" si="41"/>
        <v>0</v>
      </c>
      <c r="L52" s="307">
        <f t="shared" si="41"/>
        <v>0</v>
      </c>
      <c r="M52" s="307">
        <f t="shared" si="41"/>
        <v>0</v>
      </c>
    </row>
    <row r="53" spans="1:13" ht="15.75" customHeight="1" x14ac:dyDescent="0.2">
      <c r="A53" s="286"/>
      <c r="B53" s="287"/>
      <c r="C53" s="287"/>
      <c r="D53" s="280">
        <f t="shared" ref="D53:G53" si="42">COUNTIF(D44:D52, "y")</f>
        <v>1</v>
      </c>
      <c r="E53" s="280">
        <f t="shared" si="42"/>
        <v>0</v>
      </c>
      <c r="F53" s="280">
        <f t="shared" si="42"/>
        <v>0</v>
      </c>
      <c r="G53" s="280">
        <f t="shared" si="42"/>
        <v>0</v>
      </c>
      <c r="H53" s="94" t="s">
        <v>70</v>
      </c>
    </row>
    <row r="54" spans="1:13" ht="15.75" customHeight="1" x14ac:dyDescent="0.2">
      <c r="A54" s="308" t="str">
        <f>OVERALL!A54</f>
        <v>ADDITIONAL INSIGHT</v>
      </c>
      <c r="B54" s="362"/>
      <c r="C54" s="310" t="s">
        <v>70</v>
      </c>
      <c r="D54" s="311"/>
      <c r="E54" s="311"/>
      <c r="F54" s="311"/>
      <c r="G54" s="311"/>
      <c r="K54" s="94" t="s">
        <v>70</v>
      </c>
    </row>
    <row r="55" spans="1:13" ht="15.75" customHeight="1" x14ac:dyDescent="0.2">
      <c r="A55" s="312" t="str">
        <f>OVERALL!A55</f>
        <v>CALL ANSWERED-ACCESS</v>
      </c>
      <c r="B55" s="313">
        <f t="shared" ref="B55:B58" si="43">IF(C55=0,"-",COUNTIF(D55:G55, "y")/C55)</f>
        <v>0.75</v>
      </c>
      <c r="C55" s="314">
        <f t="shared" ref="C55:C62" si="44">$C$2-COUNTIF(D55:G55, "-")</f>
        <v>4</v>
      </c>
      <c r="D55" s="315" t="str">
        <f t="shared" ref="D55:G55" si="45">IF(D51="y","n",IF(D52="y","n","y"))</f>
        <v>n</v>
      </c>
      <c r="E55" s="315" t="str">
        <f t="shared" si="45"/>
        <v>y</v>
      </c>
      <c r="F55" s="315" t="str">
        <f t="shared" si="45"/>
        <v>y</v>
      </c>
      <c r="G55" s="315" t="str">
        <f t="shared" si="45"/>
        <v>y</v>
      </c>
    </row>
    <row r="56" spans="1:13" ht="15.75" customHeight="1" x14ac:dyDescent="0.2">
      <c r="A56" s="273" t="str">
        <f>OVERALL!A56</f>
        <v>MENU IVR</v>
      </c>
      <c r="B56" s="274">
        <f t="shared" si="43"/>
        <v>0</v>
      </c>
      <c r="C56" s="275">
        <f t="shared" si="44"/>
        <v>4</v>
      </c>
      <c r="D56" s="316" t="s">
        <v>124</v>
      </c>
      <c r="E56" s="316" t="s">
        <v>124</v>
      </c>
      <c r="F56" s="316" t="s">
        <v>124</v>
      </c>
      <c r="G56" s="316" t="s">
        <v>124</v>
      </c>
      <c r="I56" s="363"/>
      <c r="J56" s="94" t="s">
        <v>70</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K58" s="94" t="s">
        <v>70</v>
      </c>
    </row>
    <row r="59" spans="1:13" ht="15.75" customHeight="1" x14ac:dyDescent="0.2">
      <c r="A59" s="273" t="str">
        <f>OVERALL!A59</f>
        <v>NUMBER OF MENU LAYERS</v>
      </c>
      <c r="B59" s="318">
        <f>IF(C59=0,"-",SUM(D59:G59)/C59)</f>
        <v>0</v>
      </c>
      <c r="C59" s="275">
        <f t="shared" si="44"/>
        <v>4</v>
      </c>
      <c r="D59" s="319">
        <v>0</v>
      </c>
      <c r="E59" s="319">
        <v>0</v>
      </c>
      <c r="F59" s="319">
        <v>0</v>
      </c>
      <c r="G59" s="319">
        <v>0</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1</v>
      </c>
      <c r="C61" s="275">
        <f t="shared" si="44"/>
        <v>1</v>
      </c>
      <c r="D61" s="357" t="s">
        <v>123</v>
      </c>
      <c r="E61" s="357" t="s">
        <v>68</v>
      </c>
      <c r="F61" s="357" t="s">
        <v>68</v>
      </c>
      <c r="G61" s="357" t="s">
        <v>68</v>
      </c>
    </row>
    <row r="62" spans="1:13" ht="15.75" customHeight="1" x14ac:dyDescent="0.2">
      <c r="A62" s="273" t="str">
        <f>OVERALL!A62</f>
        <v>CALLBACK OFFERED AT START</v>
      </c>
      <c r="B62" s="274">
        <f t="shared" si="46"/>
        <v>0</v>
      </c>
      <c r="C62" s="275">
        <f t="shared" si="44"/>
        <v>1</v>
      </c>
      <c r="D62" s="357" t="s">
        <v>124</v>
      </c>
      <c r="E62" s="357" t="s">
        <v>68</v>
      </c>
      <c r="F62" s="357" t="s">
        <v>68</v>
      </c>
      <c r="G62" s="357" t="s">
        <v>68</v>
      </c>
    </row>
    <row r="63" spans="1:13" ht="15.75" customHeight="1" x14ac:dyDescent="0.2">
      <c r="A63" s="320"/>
      <c r="B63" s="321"/>
      <c r="C63" s="322"/>
      <c r="D63" s="323"/>
      <c r="E63" s="323"/>
      <c r="F63" s="323"/>
      <c r="G63" s="323"/>
    </row>
    <row r="64" spans="1:13" ht="15.75" customHeight="1" x14ac:dyDescent="0.2">
      <c r="A64" s="324" t="s">
        <v>127</v>
      </c>
      <c r="B64" s="325"/>
      <c r="C64" s="325"/>
      <c r="D64" s="325"/>
      <c r="E64" s="325"/>
      <c r="F64" s="325"/>
      <c r="G64" s="325"/>
    </row>
    <row r="65" spans="1:13" ht="15.75" customHeight="1" x14ac:dyDescent="0.2">
      <c r="A65" s="326" t="s">
        <v>128</v>
      </c>
      <c r="B65" s="327">
        <f t="shared" ref="B65:B70" si="47">AVERAGE(D65:G65)</f>
        <v>2.5462962962962961E-4</v>
      </c>
      <c r="C65" s="328"/>
      <c r="D65" s="329">
        <v>2.5462962962962961E-4</v>
      </c>
      <c r="E65" s="329">
        <v>2.5462962962962961E-4</v>
      </c>
      <c r="F65" s="329">
        <v>2.5462962962962961E-4</v>
      </c>
      <c r="G65" s="329">
        <v>2.5462962962962961E-4</v>
      </c>
      <c r="I65" s="330"/>
      <c r="J65" s="330"/>
      <c r="K65" s="330"/>
      <c r="L65" s="330"/>
      <c r="M65" s="330"/>
    </row>
    <row r="66" spans="1:13" ht="15.75" customHeight="1" x14ac:dyDescent="0.2">
      <c r="A66" s="331" t="s">
        <v>129</v>
      </c>
      <c r="B66" s="332">
        <f t="shared" si="47"/>
        <v>2.5462962962962961E-4</v>
      </c>
      <c r="C66" s="333"/>
      <c r="D66" s="334">
        <v>2.5462962962962961E-4</v>
      </c>
      <c r="E66" s="334">
        <v>2.5462962962962961E-4</v>
      </c>
      <c r="F66" s="334">
        <v>2.5462962962962961E-4</v>
      </c>
      <c r="G66" s="334">
        <v>2.5462962962962961E-4</v>
      </c>
      <c r="I66" s="330"/>
      <c r="J66" s="330"/>
      <c r="K66" s="330"/>
      <c r="L66" s="330"/>
      <c r="M66" s="330"/>
    </row>
    <row r="67" spans="1:13" ht="15.75" customHeight="1" x14ac:dyDescent="0.2">
      <c r="A67" s="335" t="s">
        <v>130</v>
      </c>
      <c r="B67" s="332">
        <f t="shared" si="47"/>
        <v>2.5462962962962961E-4</v>
      </c>
      <c r="C67" s="333"/>
      <c r="D67" s="336">
        <v>2.5462962962962961E-4</v>
      </c>
      <c r="E67" s="336">
        <v>2.5462962962962961E-4</v>
      </c>
      <c r="F67" s="336">
        <v>2.5462962962962961E-4</v>
      </c>
      <c r="G67" s="336">
        <v>2.5462962962962961E-4</v>
      </c>
      <c r="I67" s="330"/>
      <c r="J67" s="330"/>
      <c r="K67" s="330"/>
      <c r="L67" s="330"/>
      <c r="M67" s="330"/>
    </row>
    <row r="68" spans="1:13" ht="15.75" customHeight="1" x14ac:dyDescent="0.2">
      <c r="A68" s="331" t="s">
        <v>131</v>
      </c>
      <c r="B68" s="332">
        <f t="shared" si="47"/>
        <v>2.5462962962962961E-4</v>
      </c>
      <c r="C68" s="333"/>
      <c r="D68" s="334">
        <v>2.5462962962962961E-4</v>
      </c>
      <c r="E68" s="334">
        <v>2.5462962962962961E-4</v>
      </c>
      <c r="F68" s="334">
        <v>2.5462962962962961E-4</v>
      </c>
      <c r="G68" s="334">
        <v>2.5462962962962961E-4</v>
      </c>
      <c r="I68" s="330"/>
      <c r="J68" s="330"/>
      <c r="K68" s="330"/>
      <c r="L68" s="330"/>
      <c r="M68" s="330"/>
    </row>
    <row r="69" spans="1:13" ht="15.75" customHeight="1" x14ac:dyDescent="0.2">
      <c r="A69" s="335" t="s">
        <v>132</v>
      </c>
      <c r="B69" s="332">
        <f t="shared" si="47"/>
        <v>2.5462962962962961E-4</v>
      </c>
      <c r="C69" s="333"/>
      <c r="D69" s="336">
        <v>2.5462962962962961E-4</v>
      </c>
      <c r="E69" s="336">
        <v>2.5462962962962961E-4</v>
      </c>
      <c r="F69" s="336">
        <v>2.5462962962962961E-4</v>
      </c>
      <c r="G69" s="336">
        <v>2.5462962962962961E-4</v>
      </c>
      <c r="I69" s="330"/>
      <c r="J69" s="330"/>
      <c r="K69" s="330"/>
      <c r="L69" s="330"/>
      <c r="M69" s="330"/>
    </row>
    <row r="70" spans="1:13" ht="15.75" customHeight="1" x14ac:dyDescent="0.2">
      <c r="A70" s="337" t="s">
        <v>133</v>
      </c>
      <c r="B70" s="338">
        <f t="shared" si="47"/>
        <v>2.4508101851851852E-3</v>
      </c>
      <c r="C70" s="339"/>
      <c r="D70" s="340">
        <v>7.1990740740740739E-3</v>
      </c>
      <c r="E70" s="340">
        <v>5.4398148148148144E-4</v>
      </c>
      <c r="F70" s="340">
        <v>9.6064814814814808E-4</v>
      </c>
      <c r="G70" s="340">
        <v>1.0995370370370371E-3</v>
      </c>
      <c r="I70" s="330"/>
      <c r="J70" s="330"/>
      <c r="K70" s="330"/>
      <c r="L70" s="330"/>
      <c r="M70" s="330"/>
    </row>
    <row r="71" spans="1:13" ht="15.75" customHeight="1" x14ac:dyDescent="0.2"/>
    <row r="72" spans="1:13" ht="102.75" customHeight="1" x14ac:dyDescent="0.2">
      <c r="A72" s="341" t="s">
        <v>70</v>
      </c>
      <c r="B72" s="342" t="s">
        <v>134</v>
      </c>
      <c r="C72" s="364"/>
      <c r="D72" s="358" t="s">
        <v>139</v>
      </c>
      <c r="E72" s="360"/>
      <c r="F72" s="358"/>
      <c r="G72" s="358"/>
    </row>
    <row r="73" spans="1:13" ht="15.75" customHeight="1" x14ac:dyDescent="0.2">
      <c r="A73" s="341"/>
      <c r="B73" s="345"/>
      <c r="C73" s="345"/>
      <c r="D73" s="346"/>
      <c r="E73" s="346"/>
      <c r="F73" s="346"/>
      <c r="G73" s="346"/>
    </row>
    <row r="74" spans="1:13" ht="60" customHeight="1" x14ac:dyDescent="0.2">
      <c r="A74" s="341" t="s">
        <v>70</v>
      </c>
      <c r="B74" s="347" t="s">
        <v>135</v>
      </c>
      <c r="C74" s="364"/>
      <c r="D74" s="391" t="s">
        <v>140</v>
      </c>
      <c r="E74" s="392"/>
      <c r="F74" s="392"/>
      <c r="G74" s="392"/>
    </row>
    <row r="75" spans="1:13" ht="15.75" customHeight="1" x14ac:dyDescent="0.2"/>
    <row r="76" spans="1:13" ht="15.75" customHeight="1" x14ac:dyDescent="0.2">
      <c r="A76" s="351" t="str">
        <f>OVERALL!A63</f>
        <v>PRE MENU MESSAGE TIME</v>
      </c>
      <c r="B76" s="352">
        <f t="shared" ref="B76:B83" si="48">IF(C76=0,"-",SUM(D76:G76)/C76)</f>
        <v>2.5462962962962961E-4</v>
      </c>
      <c r="C76" s="275">
        <f t="shared" ref="C76:C83" si="49">$C$2-COUNTIF(D76:G76, "-")</f>
        <v>4</v>
      </c>
      <c r="D76" s="353">
        <f t="shared" ref="D76:G76" si="50">D65</f>
        <v>2.5462962962962961E-4</v>
      </c>
      <c r="E76" s="353">
        <f t="shared" si="50"/>
        <v>2.5462962962962961E-4</v>
      </c>
      <c r="F76" s="353">
        <f t="shared" si="50"/>
        <v>2.5462962962962961E-4</v>
      </c>
      <c r="G76" s="353">
        <f t="shared" si="50"/>
        <v>2.5462962962962961E-4</v>
      </c>
    </row>
    <row r="77" spans="1:13" ht="15.75" customHeight="1" x14ac:dyDescent="0.2">
      <c r="A77" s="351" t="str">
        <f>OVERALL!A64</f>
        <v>MID MENU MESSAGE TIME</v>
      </c>
      <c r="B77" s="352">
        <f t="shared" si="48"/>
        <v>0</v>
      </c>
      <c r="C77" s="275">
        <f t="shared" si="49"/>
        <v>4</v>
      </c>
      <c r="D77" s="353">
        <f t="shared" ref="D77:G77" si="51">D67-D66</f>
        <v>0</v>
      </c>
      <c r="E77" s="353">
        <f t="shared" si="51"/>
        <v>0</v>
      </c>
      <c r="F77" s="353">
        <f t="shared" si="51"/>
        <v>0</v>
      </c>
      <c r="G77" s="353">
        <f t="shared" si="51"/>
        <v>0</v>
      </c>
    </row>
    <row r="78" spans="1:13" ht="15.75" customHeight="1" x14ac:dyDescent="0.2">
      <c r="A78" s="351" t="str">
        <f>OVERALL!A65</f>
        <v>POST MENU MESSAGE TIME</v>
      </c>
      <c r="B78" s="352">
        <f t="shared" si="48"/>
        <v>0</v>
      </c>
      <c r="C78" s="275">
        <f t="shared" si="49"/>
        <v>4</v>
      </c>
      <c r="D78" s="353">
        <f t="shared" ref="D78:G78" si="52">D69-D68</f>
        <v>0</v>
      </c>
      <c r="E78" s="353">
        <f t="shared" si="52"/>
        <v>0</v>
      </c>
      <c r="F78" s="353">
        <f t="shared" si="52"/>
        <v>0</v>
      </c>
      <c r="G78" s="353">
        <f t="shared" si="52"/>
        <v>0</v>
      </c>
    </row>
    <row r="79" spans="1:13" ht="15.75" customHeight="1" x14ac:dyDescent="0.2">
      <c r="A79" s="351" t="str">
        <f>OVERALL!A66</f>
        <v>TOTAL MESSAGE TIME</v>
      </c>
      <c r="B79" s="352">
        <f t="shared" si="48"/>
        <v>2.5462962962962961E-4</v>
      </c>
      <c r="C79" s="275">
        <f t="shared" si="49"/>
        <v>4</v>
      </c>
      <c r="D79" s="353">
        <f t="shared" ref="D79:G79" si="53">SUM(D76:D78)</f>
        <v>2.5462962962962961E-4</v>
      </c>
      <c r="E79" s="353">
        <f t="shared" si="53"/>
        <v>2.5462962962962961E-4</v>
      </c>
      <c r="F79" s="353">
        <f t="shared" si="53"/>
        <v>2.5462962962962961E-4</v>
      </c>
      <c r="G79" s="353">
        <f t="shared" si="53"/>
        <v>2.5462962962962961E-4</v>
      </c>
    </row>
    <row r="80" spans="1:13" ht="15.75" customHeight="1" x14ac:dyDescent="0.2">
      <c r="A80" s="351" t="str">
        <f>OVERALL!A67</f>
        <v>MENU NAVIGATION TIME</v>
      </c>
      <c r="B80" s="352">
        <f t="shared" si="48"/>
        <v>0</v>
      </c>
      <c r="C80" s="275">
        <f t="shared" si="49"/>
        <v>4</v>
      </c>
      <c r="D80" s="353">
        <f t="shared" ref="D80:G80" si="54">(D66-D65)+(D68-D67)</f>
        <v>0</v>
      </c>
      <c r="E80" s="353">
        <f t="shared" si="54"/>
        <v>0</v>
      </c>
      <c r="F80" s="353">
        <f t="shared" si="54"/>
        <v>0</v>
      </c>
      <c r="G80" s="353">
        <f t="shared" si="54"/>
        <v>0</v>
      </c>
    </row>
    <row r="81" spans="1:7" ht="15.75" customHeight="1" x14ac:dyDescent="0.2">
      <c r="A81" s="351" t="str">
        <f>OVERALL!A68</f>
        <v>TOTAL MENU TIME</v>
      </c>
      <c r="B81" s="352">
        <f t="shared" si="48"/>
        <v>2.5462962962962961E-4</v>
      </c>
      <c r="C81" s="275">
        <f t="shared" si="49"/>
        <v>4</v>
      </c>
      <c r="D81" s="353">
        <f t="shared" ref="D81:G81" si="55">SUM(D79:D80)</f>
        <v>2.5462962962962961E-4</v>
      </c>
      <c r="E81" s="353">
        <f t="shared" si="55"/>
        <v>2.5462962962962961E-4</v>
      </c>
      <c r="F81" s="353">
        <f t="shared" si="55"/>
        <v>2.5462962962962961E-4</v>
      </c>
      <c r="G81" s="353">
        <f t="shared" si="55"/>
        <v>2.5462962962962961E-4</v>
      </c>
    </row>
    <row r="82" spans="1:7" ht="15.75" customHeight="1" x14ac:dyDescent="0.2">
      <c r="A82" s="273" t="str">
        <f>OVERALL!A69</f>
        <v>WAIT TIME</v>
      </c>
      <c r="B82" s="354">
        <f t="shared" si="48"/>
        <v>2.1961805555555554E-3</v>
      </c>
      <c r="C82" s="275">
        <f t="shared" si="49"/>
        <v>4</v>
      </c>
      <c r="D82" s="354">
        <f t="shared" ref="D82:G82" si="56">IF(D70="-", "-", D70-D69)</f>
        <v>6.9444444444444441E-3</v>
      </c>
      <c r="E82" s="354">
        <f t="shared" si="56"/>
        <v>2.8935185185185184E-4</v>
      </c>
      <c r="F82" s="354">
        <f t="shared" si="56"/>
        <v>7.0601851851851847E-4</v>
      </c>
      <c r="G82" s="354">
        <f t="shared" si="56"/>
        <v>8.449074074074075E-4</v>
      </c>
    </row>
    <row r="83" spans="1:7" ht="15.75" customHeight="1" x14ac:dyDescent="0.2">
      <c r="A83" s="351" t="str">
        <f>OVERALL!A70</f>
        <v>TOTAL ACCESS TIME</v>
      </c>
      <c r="B83" s="352">
        <f t="shared" si="48"/>
        <v>2.4508101851851852E-3</v>
      </c>
      <c r="C83" s="275">
        <f t="shared" si="49"/>
        <v>4</v>
      </c>
      <c r="D83" s="353">
        <f t="shared" ref="D83:G83" si="57">SUM(D81:D82)</f>
        <v>7.1990740740740739E-3</v>
      </c>
      <c r="E83" s="353">
        <f t="shared" si="57"/>
        <v>5.4398148148148144E-4</v>
      </c>
      <c r="F83" s="353">
        <f t="shared" si="57"/>
        <v>9.6064814814814808E-4</v>
      </c>
      <c r="G83" s="353">
        <f t="shared" si="57"/>
        <v>1.0995370370370371E-3</v>
      </c>
    </row>
    <row r="84" spans="1:7" ht="15.75" customHeight="1" x14ac:dyDescent="0.2"/>
    <row r="85" spans="1:7" ht="15.75" customHeight="1" x14ac:dyDescent="0.2">
      <c r="D85" s="355"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J42:M42"/>
    <mergeCell ref="D74:G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G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000"/>
  <sheetViews>
    <sheetView workbookViewId="0">
      <pane xSplit="3" ySplit="6" topLeftCell="D48" activePane="bottomRight" state="frozen"/>
      <selection pane="topRight" activeCell="D1" sqref="D1"/>
      <selection pane="bottomLeft" activeCell="A7" sqref="A7"/>
      <selection pane="bottomRight" activeCell="G71" sqref="G71"/>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46143</v>
      </c>
      <c r="C2" s="256">
        <f>COUNTA(D12:G12)</f>
        <v>4</v>
      </c>
      <c r="D2" s="260" t="s">
        <v>118</v>
      </c>
      <c r="E2" s="260" t="s">
        <v>118</v>
      </c>
      <c r="F2" s="260" t="s">
        <v>119</v>
      </c>
      <c r="G2" s="260" t="s">
        <v>119</v>
      </c>
    </row>
    <row r="3" spans="1:9" ht="15.75" customHeight="1" x14ac:dyDescent="0.2">
      <c r="A3" s="261" t="str">
        <f>OVERALL!H1</f>
        <v>SILVER CHAIN</v>
      </c>
      <c r="B3" s="262" t="s">
        <v>70</v>
      </c>
      <c r="C3" s="263"/>
      <c r="D3" s="263" t="s">
        <v>120</v>
      </c>
      <c r="E3" s="263" t="s">
        <v>120</v>
      </c>
      <c r="F3" s="263" t="s">
        <v>121</v>
      </c>
      <c r="G3" s="263" t="s">
        <v>121</v>
      </c>
    </row>
    <row r="4" spans="1:9" ht="18" customHeight="1" x14ac:dyDescent="0.2">
      <c r="A4" s="264" t="str">
        <f>OVERALL!A4</f>
        <v>ACCESS SCORE</v>
      </c>
      <c r="B4" s="265">
        <f>AVERAGE(D4:G4)</f>
        <v>0.5691964285714286</v>
      </c>
      <c r="C4" s="266" t="s">
        <v>70</v>
      </c>
      <c r="D4" s="265">
        <f t="shared" ref="D4:G4" si="0">IF(D5&lt;0%,0%,D$5)</f>
        <v>0.8035714285714286</v>
      </c>
      <c r="E4" s="265">
        <f t="shared" si="0"/>
        <v>0.8348214285714286</v>
      </c>
      <c r="F4" s="265">
        <f t="shared" si="0"/>
        <v>0.3035714285714286</v>
      </c>
      <c r="G4" s="265">
        <f t="shared" si="0"/>
        <v>0.3348214285714286</v>
      </c>
      <c r="I4" s="100" t="s">
        <v>103</v>
      </c>
    </row>
    <row r="5" spans="1:9" ht="18" customHeight="1" x14ac:dyDescent="0.25">
      <c r="A5" s="94" t="s">
        <v>70</v>
      </c>
      <c r="B5" s="94" t="s">
        <v>70</v>
      </c>
      <c r="C5" s="267" t="s">
        <v>122</v>
      </c>
      <c r="D5" s="268">
        <f t="shared" ref="D5:G5" si="1">IF(D$2="","",IF(D$52="y",0%,SUM(D$6,D$11,D$20,D$26,D$33,D$43)))</f>
        <v>0.8035714285714286</v>
      </c>
      <c r="E5" s="268">
        <f t="shared" si="1"/>
        <v>0.8348214285714286</v>
      </c>
      <c r="F5" s="268">
        <f t="shared" si="1"/>
        <v>0.3035714285714286</v>
      </c>
      <c r="G5" s="268">
        <f t="shared" si="1"/>
        <v>0.3348214285714286</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356" t="s">
        <v>123</v>
      </c>
      <c r="E7" s="277" t="str">
        <f t="shared" ref="E7:G7" si="4">IF(E$2="","",D7)</f>
        <v>y</v>
      </c>
      <c r="F7" s="277" t="str">
        <f t="shared" si="4"/>
        <v>y</v>
      </c>
      <c r="G7" s="277" t="str">
        <f t="shared" si="4"/>
        <v>y</v>
      </c>
      <c r="I7" s="111" t="s">
        <v>106</v>
      </c>
    </row>
    <row r="8" spans="1:9" ht="18" customHeight="1" x14ac:dyDescent="0.25">
      <c r="A8" s="273" t="str">
        <f>OVERALL!A8</f>
        <v>CONTACT NUMBER PROMINENT ON HOMEPAGE</v>
      </c>
      <c r="B8" s="274">
        <f t="shared" si="2"/>
        <v>1</v>
      </c>
      <c r="C8" s="275">
        <f t="shared" si="3"/>
        <v>4</v>
      </c>
      <c r="D8" s="356" t="s">
        <v>123</v>
      </c>
      <c r="E8" s="277" t="str">
        <f t="shared" ref="E8:G8" si="5">IF(E$2="","",D8)</f>
        <v>y</v>
      </c>
      <c r="F8" s="277" t="str">
        <f t="shared" si="5"/>
        <v>y</v>
      </c>
      <c r="G8" s="277" t="str">
        <f t="shared" si="5"/>
        <v>y</v>
      </c>
      <c r="I8" s="105" t="s">
        <v>107</v>
      </c>
    </row>
    <row r="9" spans="1:9" ht="18" customHeight="1" x14ac:dyDescent="0.2">
      <c r="A9" s="273" t="str">
        <f>OVERALL!A9</f>
        <v>CONTACT NUMBER PROMINENT IN 'CONTACT US'</v>
      </c>
      <c r="B9" s="274">
        <f t="shared" si="2"/>
        <v>1</v>
      </c>
      <c r="C9" s="275">
        <f t="shared" si="3"/>
        <v>4</v>
      </c>
      <c r="D9" s="356" t="s">
        <v>123</v>
      </c>
      <c r="E9" s="277" t="str">
        <f t="shared" ref="E9:G9" si="6">IF(E$2="","",D9)</f>
        <v>y</v>
      </c>
      <c r="F9" s="277" t="str">
        <f t="shared" si="6"/>
        <v>y</v>
      </c>
      <c r="G9" s="277" t="str">
        <f t="shared" si="6"/>
        <v>y</v>
      </c>
      <c r="I9" s="94" t="s">
        <v>70</v>
      </c>
    </row>
    <row r="10" spans="1:9" ht="18" customHeight="1" x14ac:dyDescent="0.2">
      <c r="A10" s="278"/>
      <c r="C10" s="279"/>
      <c r="D10" s="280">
        <f t="shared" ref="D10:G10" si="7">COUNTA(D7:D9)-COUNTIF(D7:D9, "-")</f>
        <v>3</v>
      </c>
      <c r="E10" s="280">
        <f t="shared" si="7"/>
        <v>3</v>
      </c>
      <c r="F10" s="280">
        <f t="shared" si="7"/>
        <v>3</v>
      </c>
      <c r="G10" s="280">
        <f t="shared" si="7"/>
        <v>3</v>
      </c>
      <c r="I10" s="122" t="s">
        <v>108</v>
      </c>
    </row>
    <row r="11" spans="1:9" ht="18" customHeight="1" x14ac:dyDescent="0.25">
      <c r="A11" s="269" t="str">
        <f>OVERALL!A11</f>
        <v>DESIGN</v>
      </c>
      <c r="B11" s="270">
        <f>AVERAGE(B12:B18)</f>
        <v>0.7142857142857143</v>
      </c>
      <c r="C11" s="271">
        <f>B11*OVERALL!C11</f>
        <v>0.17857142857142858</v>
      </c>
      <c r="D11" s="272">
        <f>(COUNTIF(D12:D18, "y")/D19)*OVERALL!$C$11</f>
        <v>0.17857142857142858</v>
      </c>
      <c r="E11" s="272">
        <f>(COUNTIF(E12:E18, "y")/E19)*OVERALL!$C$11</f>
        <v>0.17857142857142858</v>
      </c>
      <c r="F11" s="272">
        <f>(COUNTIF(F12:F18, "y")/F19)*OVERALL!$C$11</f>
        <v>0.17857142857142858</v>
      </c>
      <c r="G11" s="272">
        <f>(COUNTIF(G12:G18, "y")/G19)*OVERALL!$C$11</f>
        <v>0.17857142857142858</v>
      </c>
      <c r="I11" s="128" t="s">
        <v>109</v>
      </c>
    </row>
    <row r="12" spans="1:9" ht="18" customHeight="1" x14ac:dyDescent="0.2">
      <c r="A12" s="273" t="str">
        <f>OVERALL!A12</f>
        <v>NO MENUS</v>
      </c>
      <c r="B12" s="274">
        <f t="shared" ref="B12:B18" si="8">IF(C12=0,"-",COUNTIF(D12:G12,"y")/C12)</f>
        <v>0</v>
      </c>
      <c r="C12" s="275">
        <f t="shared" ref="C12:C18" si="9">$C$2-COUNTIF(D12:G12, "-")</f>
        <v>4</v>
      </c>
      <c r="D12" s="277" t="str">
        <f t="shared" ref="D12:G12" si="10">IF(AND(D56="n",D57="n",D58="n"),"y","n")</f>
        <v>n</v>
      </c>
      <c r="E12" s="277" t="str">
        <f t="shared" si="10"/>
        <v>n</v>
      </c>
      <c r="F12" s="277" t="str">
        <f t="shared" si="10"/>
        <v>n</v>
      </c>
      <c r="G12" s="277" t="str">
        <f t="shared" si="10"/>
        <v>n</v>
      </c>
      <c r="I12" s="94" t="s">
        <v>70</v>
      </c>
    </row>
    <row r="13" spans="1:9" ht="18" customHeight="1" x14ac:dyDescent="0.2">
      <c r="A13" s="273" t="str">
        <f>OVERALL!A13</f>
        <v>MAX. 3 MENU LAYERS</v>
      </c>
      <c r="B13" s="274">
        <f t="shared" si="8"/>
        <v>1</v>
      </c>
      <c r="C13" s="275">
        <f t="shared" si="9"/>
        <v>4</v>
      </c>
      <c r="D13" s="277" t="str">
        <f t="shared" ref="D13:G13" si="11">IF(D59&lt;=3, "y", "n")</f>
        <v>y</v>
      </c>
      <c r="E13" s="277" t="str">
        <f t="shared" si="11"/>
        <v>y</v>
      </c>
      <c r="F13" s="277" t="str">
        <f t="shared" si="11"/>
        <v>y</v>
      </c>
      <c r="G13" s="277" t="str">
        <f t="shared" si="11"/>
        <v>y</v>
      </c>
      <c r="I13" s="134" t="s">
        <v>110</v>
      </c>
    </row>
    <row r="14" spans="1:9" ht="18" customHeight="1" x14ac:dyDescent="0.25">
      <c r="A14" s="273" t="str">
        <f>OVERALL!A14</f>
        <v>MAX. 4 OPTIONS TO SELECTION</v>
      </c>
      <c r="B14" s="274">
        <f t="shared" si="8"/>
        <v>1</v>
      </c>
      <c r="C14" s="275">
        <f t="shared" si="9"/>
        <v>4</v>
      </c>
      <c r="D14" s="276" t="s">
        <v>123</v>
      </c>
      <c r="E14" s="276" t="s">
        <v>123</v>
      </c>
      <c r="F14" s="276" t="s">
        <v>123</v>
      </c>
      <c r="G14" s="276" t="s">
        <v>123</v>
      </c>
      <c r="I14" s="140" t="s">
        <v>111</v>
      </c>
    </row>
    <row r="15" spans="1:9" ht="18" customHeight="1" x14ac:dyDescent="0.2">
      <c r="A15" s="273" t="str">
        <f>OVERALL!A15</f>
        <v>MAX. 2 PRE MENU MESSAGES</v>
      </c>
      <c r="B15" s="274">
        <f t="shared" si="8"/>
        <v>1</v>
      </c>
      <c r="C15" s="275">
        <f t="shared" si="9"/>
        <v>4</v>
      </c>
      <c r="D15" s="276" t="s">
        <v>123</v>
      </c>
      <c r="E15" s="298" t="s">
        <v>123</v>
      </c>
      <c r="F15" s="276" t="s">
        <v>123</v>
      </c>
      <c r="G15" s="276" t="s">
        <v>123</v>
      </c>
      <c r="H15" s="94" t="s">
        <v>70</v>
      </c>
    </row>
    <row r="16" spans="1:9" ht="18" customHeight="1" x14ac:dyDescent="0.2">
      <c r="A16" s="273" t="str">
        <f>OVERALL!A16</f>
        <v>MAX. 2 POST MENU MESSAGES</v>
      </c>
      <c r="B16" s="274">
        <f t="shared" si="8"/>
        <v>1</v>
      </c>
      <c r="C16" s="275">
        <f t="shared" si="9"/>
        <v>4</v>
      </c>
      <c r="D16" s="276" t="s">
        <v>123</v>
      </c>
      <c r="E16" s="298" t="s">
        <v>123</v>
      </c>
      <c r="F16" s="276" t="s">
        <v>123</v>
      </c>
      <c r="G16" s="276" t="s">
        <v>123</v>
      </c>
      <c r="I16" s="146" t="s">
        <v>112</v>
      </c>
    </row>
    <row r="17" spans="1:9" ht="18" customHeight="1" x14ac:dyDescent="0.25">
      <c r="A17" s="273" t="str">
        <f>OVERALL!A17</f>
        <v>ADVISED WAIT TIME OR QUEUE POSITION</v>
      </c>
      <c r="B17" s="274">
        <f t="shared" si="8"/>
        <v>0</v>
      </c>
      <c r="C17" s="275">
        <f t="shared" si="9"/>
        <v>4</v>
      </c>
      <c r="D17" s="357" t="s">
        <v>124</v>
      </c>
      <c r="E17" s="281" t="s">
        <v>124</v>
      </c>
      <c r="F17" s="357" t="s">
        <v>124</v>
      </c>
      <c r="G17" s="357" t="s">
        <v>124</v>
      </c>
      <c r="I17" s="140" t="s">
        <v>113</v>
      </c>
    </row>
    <row r="18" spans="1:9" ht="18" customHeight="1" x14ac:dyDescent="0.2">
      <c r="A18" s="273" t="str">
        <f>OVERALL!A18</f>
        <v>NO REDUNDANT MESSAGES</v>
      </c>
      <c r="B18" s="274">
        <f t="shared" si="8"/>
        <v>1</v>
      </c>
      <c r="C18" s="275">
        <f t="shared" si="9"/>
        <v>4</v>
      </c>
      <c r="D18" s="276" t="s">
        <v>123</v>
      </c>
      <c r="E18" s="276" t="s">
        <v>123</v>
      </c>
      <c r="F18" s="276" t="s">
        <v>123</v>
      </c>
      <c r="G18" s="276" t="s">
        <v>123</v>
      </c>
    </row>
    <row r="19" spans="1:9" ht="18" customHeight="1" x14ac:dyDescent="0.2">
      <c r="A19" s="278"/>
      <c r="C19" s="279"/>
      <c r="D19" s="280">
        <f t="shared" ref="D19:G19" si="12">COUNTA(D12:D18)-COUNTIF(D12:D18, "-")</f>
        <v>7</v>
      </c>
      <c r="E19" s="280">
        <f t="shared" si="12"/>
        <v>7</v>
      </c>
      <c r="F19" s="280">
        <f t="shared" si="12"/>
        <v>7</v>
      </c>
      <c r="G19" s="280">
        <f t="shared" si="12"/>
        <v>7</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3">IF(C21=0,"-",COUNTIF(D21:G21,"y")/C21)</f>
        <v>1</v>
      </c>
      <c r="C21" s="275">
        <f t="shared" ref="C21:C24" si="14">$C$2-COUNTIF(D21:G21, "-")</f>
        <v>4</v>
      </c>
      <c r="D21" s="276" t="s">
        <v>123</v>
      </c>
      <c r="E21" s="298" t="s">
        <v>123</v>
      </c>
      <c r="F21" s="276" t="s">
        <v>123</v>
      </c>
      <c r="G21" s="276" t="s">
        <v>123</v>
      </c>
    </row>
    <row r="22" spans="1:9" ht="18" customHeight="1" x14ac:dyDescent="0.2">
      <c r="A22" s="273" t="str">
        <f>OVERALL!A22</f>
        <v>ACCEPTED ALL RESPONSES &amp; SELECTIONS</v>
      </c>
      <c r="B22" s="274">
        <f t="shared" si="13"/>
        <v>1</v>
      </c>
      <c r="C22" s="275">
        <f t="shared" si="14"/>
        <v>4</v>
      </c>
      <c r="D22" s="276" t="s">
        <v>123</v>
      </c>
      <c r="E22" s="298" t="s">
        <v>123</v>
      </c>
      <c r="F22" s="276" t="s">
        <v>123</v>
      </c>
      <c r="G22" s="276" t="s">
        <v>123</v>
      </c>
    </row>
    <row r="23" spans="1:9" ht="18" customHeight="1" x14ac:dyDescent="0.2">
      <c r="A23" s="273" t="str">
        <f>OVERALL!A23</f>
        <v>ALL MESSAGES RELEVANT TO SELECTIONS</v>
      </c>
      <c r="B23" s="274">
        <f t="shared" si="13"/>
        <v>1</v>
      </c>
      <c r="C23" s="275">
        <f t="shared" si="14"/>
        <v>4</v>
      </c>
      <c r="D23" s="276" t="s">
        <v>123</v>
      </c>
      <c r="E23" s="298" t="s">
        <v>123</v>
      </c>
      <c r="F23" s="276" t="s">
        <v>123</v>
      </c>
      <c r="G23" s="276" t="s">
        <v>123</v>
      </c>
    </row>
    <row r="24" spans="1:9" ht="18" customHeight="1" x14ac:dyDescent="0.2">
      <c r="A24" s="273" t="str">
        <f>OVERALL!A24</f>
        <v>OBVIOUS PROGRESSION</v>
      </c>
      <c r="B24" s="274">
        <f t="shared" si="13"/>
        <v>1</v>
      </c>
      <c r="C24" s="275">
        <f t="shared" si="14"/>
        <v>4</v>
      </c>
      <c r="D24" s="276" t="s">
        <v>123</v>
      </c>
      <c r="E24" s="298" t="s">
        <v>123</v>
      </c>
      <c r="F24" s="276" t="s">
        <v>123</v>
      </c>
      <c r="G24" s="276" t="s">
        <v>123</v>
      </c>
    </row>
    <row r="25" spans="1:9" ht="18" customHeight="1" x14ac:dyDescent="0.2">
      <c r="A25" s="278"/>
      <c r="C25" s="279"/>
      <c r="D25" s="280">
        <f t="shared" ref="D25:G25" si="15">COUNTA(D21:D24)-COUNTIF(D21:D24, "-")</f>
        <v>4</v>
      </c>
      <c r="E25" s="280">
        <f t="shared" si="15"/>
        <v>4</v>
      </c>
      <c r="F25" s="280">
        <f t="shared" si="15"/>
        <v>4</v>
      </c>
      <c r="G25" s="280">
        <f t="shared" si="15"/>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6">IF(C27=0,"-",COUNTIF(D27:G27,"y")/C27)</f>
        <v>1</v>
      </c>
      <c r="C27" s="275">
        <f t="shared" ref="C27:C31" si="17">$C$2-COUNTIF(D27:G27, "-")</f>
        <v>4</v>
      </c>
      <c r="D27" s="276" t="s">
        <v>123</v>
      </c>
      <c r="E27" s="276" t="s">
        <v>123</v>
      </c>
      <c r="F27" s="276" t="s">
        <v>123</v>
      </c>
      <c r="G27" s="276" t="s">
        <v>123</v>
      </c>
    </row>
    <row r="28" spans="1:9" ht="18" customHeight="1" x14ac:dyDescent="0.2">
      <c r="A28" s="273" t="str">
        <f>OVERALL!A28</f>
        <v>NATURAL &amp; WELCOMING VOICEOVER</v>
      </c>
      <c r="B28" s="274">
        <f t="shared" si="16"/>
        <v>1</v>
      </c>
      <c r="C28" s="275">
        <f t="shared" si="17"/>
        <v>4</v>
      </c>
      <c r="D28" s="276" t="s">
        <v>123</v>
      </c>
      <c r="E28" s="276" t="s">
        <v>123</v>
      </c>
      <c r="F28" s="276" t="s">
        <v>123</v>
      </c>
      <c r="G28" s="276" t="s">
        <v>123</v>
      </c>
    </row>
    <row r="29" spans="1:9" ht="18" customHeight="1" x14ac:dyDescent="0.2">
      <c r="A29" s="273" t="str">
        <f>OVERALL!A29</f>
        <v>PROFESSIONAL AUDIO RECORDINGS</v>
      </c>
      <c r="B29" s="274">
        <f t="shared" si="16"/>
        <v>1</v>
      </c>
      <c r="C29" s="275">
        <f t="shared" si="17"/>
        <v>4</v>
      </c>
      <c r="D29" s="276" t="s">
        <v>123</v>
      </c>
      <c r="E29" s="298" t="s">
        <v>123</v>
      </c>
      <c r="F29" s="276" t="s">
        <v>123</v>
      </c>
      <c r="G29" s="276" t="s">
        <v>123</v>
      </c>
    </row>
    <row r="30" spans="1:9" ht="18" customHeight="1" x14ac:dyDescent="0.2">
      <c r="A30" s="273" t="str">
        <f>OVERALL!A30</f>
        <v>CLEAR &amp; CONCISE OPTIONS</v>
      </c>
      <c r="B30" s="274">
        <f t="shared" si="16"/>
        <v>1</v>
      </c>
      <c r="C30" s="275">
        <f t="shared" si="17"/>
        <v>4</v>
      </c>
      <c r="D30" s="276" t="s">
        <v>123</v>
      </c>
      <c r="E30" s="298" t="s">
        <v>123</v>
      </c>
      <c r="F30" s="276" t="s">
        <v>123</v>
      </c>
      <c r="G30" s="276" t="s">
        <v>123</v>
      </c>
    </row>
    <row r="31" spans="1:9" ht="18" customHeight="1" x14ac:dyDescent="0.2">
      <c r="A31" s="273" t="str">
        <f>OVERALL!A31</f>
        <v>CLEAR &amp; CONCISE MESSAGES</v>
      </c>
      <c r="B31" s="274">
        <f t="shared" si="16"/>
        <v>1</v>
      </c>
      <c r="C31" s="275">
        <f t="shared" si="17"/>
        <v>4</v>
      </c>
      <c r="D31" s="276" t="s">
        <v>123</v>
      </c>
      <c r="E31" s="276" t="s">
        <v>123</v>
      </c>
      <c r="F31" s="276" t="s">
        <v>123</v>
      </c>
      <c r="G31" s="276" t="s">
        <v>123</v>
      </c>
    </row>
    <row r="32" spans="1:9" ht="18" customHeight="1" x14ac:dyDescent="0.2">
      <c r="A32" s="278"/>
      <c r="C32" s="279"/>
      <c r="D32" s="280">
        <f t="shared" ref="D32:G32" si="18">COUNTA(D27:D31)-COUNTIF(D27:D31, "-")</f>
        <v>5</v>
      </c>
      <c r="E32" s="280">
        <f t="shared" si="18"/>
        <v>5</v>
      </c>
      <c r="F32" s="280">
        <f t="shared" si="18"/>
        <v>5</v>
      </c>
      <c r="G32" s="280">
        <f t="shared" si="18"/>
        <v>5</v>
      </c>
    </row>
    <row r="33" spans="1:13" ht="18" customHeight="1" x14ac:dyDescent="0.2">
      <c r="A33" s="269" t="str">
        <f>OVERALL!A33</f>
        <v>TIMING</v>
      </c>
      <c r="B33" s="270">
        <f>AVERAGE(B34:B41)</f>
        <v>0.5625</v>
      </c>
      <c r="C33" s="271">
        <f>B33*OVERALL!C33</f>
        <v>0.140625</v>
      </c>
      <c r="D33" s="272">
        <f>(COUNTIF(D34:D41, "y")/D42)*OVERALL!$C$33</f>
        <v>0.125</v>
      </c>
      <c r="E33" s="272">
        <f>(COUNTIF(E34:E41, "y")/E42)*OVERALL!$C$33</f>
        <v>0.15625</v>
      </c>
      <c r="F33" s="272">
        <f>(COUNTIF(F34:F41, "y")/F42)*OVERALL!$C$33</f>
        <v>0.125</v>
      </c>
      <c r="G33" s="272">
        <f>(COUNTIF(G34:G41, "y")/G42)*OVERALL!$C$33</f>
        <v>0.15625</v>
      </c>
    </row>
    <row r="34" spans="1:13" ht="18" customHeight="1" x14ac:dyDescent="0.2">
      <c r="A34" s="273" t="s">
        <v>36</v>
      </c>
      <c r="B34" s="274">
        <f t="shared" ref="B34:B41" si="19">IF(C34=0,"-",COUNTIF(D34:G34,"y")/C34)</f>
        <v>1</v>
      </c>
      <c r="C34" s="275">
        <f t="shared" ref="C34:C41" si="20">$C$2-COUNTIF(D34:G34, "-")</f>
        <v>4</v>
      </c>
      <c r="D34" s="283" t="str">
        <f t="shared" ref="D34:G34" si="21">IF(D79&lt;=TIMEVALUE("0:0:30"),"y","n")</f>
        <v>y</v>
      </c>
      <c r="E34" s="283" t="str">
        <f t="shared" si="21"/>
        <v>y</v>
      </c>
      <c r="F34" s="283" t="str">
        <f t="shared" si="21"/>
        <v>y</v>
      </c>
      <c r="G34" s="283" t="str">
        <f t="shared" si="21"/>
        <v>y</v>
      </c>
    </row>
    <row r="35" spans="1:13" ht="18" customHeight="1" x14ac:dyDescent="0.2">
      <c r="A35" s="273" t="str">
        <f>OVERALL!A34</f>
        <v>NAVIGATION TIME &lt;= 30 secs</v>
      </c>
      <c r="B35" s="274">
        <f t="shared" si="19"/>
        <v>0.75</v>
      </c>
      <c r="C35" s="275">
        <f t="shared" si="20"/>
        <v>4</v>
      </c>
      <c r="D35" s="283" t="str">
        <f t="shared" ref="D35:G35" si="22">IF(D80&lt;=TIMEVALUE("0:0:30"),"y","n")</f>
        <v>y</v>
      </c>
      <c r="E35" s="283" t="str">
        <f t="shared" si="22"/>
        <v>y</v>
      </c>
      <c r="F35" s="283" t="str">
        <f t="shared" si="22"/>
        <v>n</v>
      </c>
      <c r="G35" s="283" t="str">
        <f t="shared" si="22"/>
        <v>y</v>
      </c>
      <c r="I35" s="180"/>
    </row>
    <row r="36" spans="1:13" ht="18" customHeight="1" x14ac:dyDescent="0.2">
      <c r="A36" s="273" t="str">
        <f>OVERALL!A35</f>
        <v>NAVIGATION TIME &lt;= 1 MIN</v>
      </c>
      <c r="B36" s="274">
        <f t="shared" si="19"/>
        <v>1</v>
      </c>
      <c r="C36" s="275">
        <f t="shared" si="20"/>
        <v>4</v>
      </c>
      <c r="D36" s="283" t="str">
        <f t="shared" ref="D36:G36" si="23">IF(D80&lt;=TIMEVALUE("0:01:00"),"y","n")</f>
        <v>y</v>
      </c>
      <c r="E36" s="283" t="str">
        <f t="shared" si="23"/>
        <v>y</v>
      </c>
      <c r="F36" s="283" t="str">
        <f t="shared" si="23"/>
        <v>y</v>
      </c>
      <c r="G36" s="283" t="str">
        <f t="shared" si="23"/>
        <v>y</v>
      </c>
    </row>
    <row r="37" spans="1:13" ht="18" customHeight="1" x14ac:dyDescent="0.2">
      <c r="A37" s="273" t="str">
        <f>OVERALL!A37</f>
        <v>WAIT TIME &lt;= 10 SECS</v>
      </c>
      <c r="B37" s="274">
        <f t="shared" si="19"/>
        <v>0</v>
      </c>
      <c r="C37" s="275">
        <f t="shared" si="20"/>
        <v>4</v>
      </c>
      <c r="D37" s="284" t="str">
        <f t="shared" ref="D37:G37" si="24">IF(D$82="-", "-", IF(D$82&lt;=TIMEVALUE("0:0:10"),"y","n"))</f>
        <v>n</v>
      </c>
      <c r="E37" s="284" t="str">
        <f t="shared" si="24"/>
        <v>n</v>
      </c>
      <c r="F37" s="284" t="str">
        <f t="shared" si="24"/>
        <v>n</v>
      </c>
      <c r="G37" s="284" t="str">
        <f t="shared" si="24"/>
        <v>n</v>
      </c>
    </row>
    <row r="38" spans="1:13" ht="18" customHeight="1" x14ac:dyDescent="0.2">
      <c r="A38" s="273" t="str">
        <f>OVERALL!A38</f>
        <v>WAIT TIME &lt;= 30 SECS</v>
      </c>
      <c r="B38" s="274">
        <f t="shared" si="19"/>
        <v>0</v>
      </c>
      <c r="C38" s="275">
        <f t="shared" si="20"/>
        <v>4</v>
      </c>
      <c r="D38" s="284" t="str">
        <f t="shared" ref="D38:G38" si="25">IF(D$82="-", "-", IF(D$82&lt;=TIMEVALUE("0:0:30"),"y","n"))</f>
        <v>n</v>
      </c>
      <c r="E38" s="284" t="str">
        <f t="shared" si="25"/>
        <v>n</v>
      </c>
      <c r="F38" s="284" t="str">
        <f t="shared" si="25"/>
        <v>n</v>
      </c>
      <c r="G38" s="284" t="str">
        <f t="shared" si="25"/>
        <v>n</v>
      </c>
    </row>
    <row r="39" spans="1:13" ht="18" customHeight="1" x14ac:dyDescent="0.2">
      <c r="A39" s="273" t="str">
        <f>OVERALL!A39</f>
        <v>WAIT TIME &lt;= 2 MINS</v>
      </c>
      <c r="B39" s="274">
        <f t="shared" si="19"/>
        <v>0</v>
      </c>
      <c r="C39" s="275">
        <f t="shared" si="20"/>
        <v>4</v>
      </c>
      <c r="D39" s="284" t="str">
        <f t="shared" ref="D39:G39" si="26">IF(D$82="-", "-", IF(D$82&lt;=TIMEVALUE("0:02:00"),"y","n"))</f>
        <v>n</v>
      </c>
      <c r="E39" s="284" t="str">
        <f t="shared" si="26"/>
        <v>n</v>
      </c>
      <c r="F39" s="284" t="str">
        <f t="shared" si="26"/>
        <v>n</v>
      </c>
      <c r="G39" s="284" t="str">
        <f t="shared" si="26"/>
        <v>n</v>
      </c>
    </row>
    <row r="40" spans="1:13" ht="18" customHeight="1" x14ac:dyDescent="0.2">
      <c r="A40" s="273" t="str">
        <f>OVERALL!A40</f>
        <v>WAIT TIME &lt;= 5 MINS</v>
      </c>
      <c r="B40" s="274">
        <f t="shared" si="19"/>
        <v>0.75</v>
      </c>
      <c r="C40" s="275">
        <f t="shared" si="20"/>
        <v>4</v>
      </c>
      <c r="D40" s="285" t="str">
        <f t="shared" ref="D40:G40" si="27">IF(D$82="-", "-", IF(D$82&lt;=TIMEVALUE("0:05:00"),"y","n"))</f>
        <v>n</v>
      </c>
      <c r="E40" s="285" t="str">
        <f t="shared" si="27"/>
        <v>y</v>
      </c>
      <c r="F40" s="285" t="str">
        <f t="shared" si="27"/>
        <v>y</v>
      </c>
      <c r="G40" s="285" t="str">
        <f t="shared" si="27"/>
        <v>y</v>
      </c>
      <c r="H40" s="182"/>
    </row>
    <row r="41" spans="1:13" ht="18" customHeight="1" x14ac:dyDescent="0.2">
      <c r="A41" s="273" t="str">
        <f>OVERALL!A41</f>
        <v>WAIT TIME &lt; 10 MINS</v>
      </c>
      <c r="B41" s="274">
        <f t="shared" si="19"/>
        <v>1</v>
      </c>
      <c r="C41" s="275">
        <f t="shared" si="20"/>
        <v>4</v>
      </c>
      <c r="D41" s="285" t="str">
        <f t="shared" ref="D41:G41" si="28">IF(D$82="-", "-", IF(D$82&lt;TIMEVALUE("0:10:00"),"y","n"))</f>
        <v>y</v>
      </c>
      <c r="E41" s="285" t="str">
        <f t="shared" si="28"/>
        <v>y</v>
      </c>
      <c r="F41" s="285" t="str">
        <f t="shared" si="28"/>
        <v>y</v>
      </c>
      <c r="G41" s="285" t="str">
        <f t="shared" si="28"/>
        <v>y</v>
      </c>
    </row>
    <row r="42" spans="1:13" ht="18" customHeight="1" x14ac:dyDescent="0.2">
      <c r="A42" s="286"/>
      <c r="B42" s="287"/>
      <c r="C42" s="287"/>
      <c r="D42" s="280">
        <f t="shared" ref="D42:G42" si="29">COUNTA(D34:D41)-COUNTIF(D34:D41, "-")</f>
        <v>8</v>
      </c>
      <c r="E42" s="280">
        <f t="shared" si="29"/>
        <v>8</v>
      </c>
      <c r="F42" s="280">
        <f t="shared" si="29"/>
        <v>8</v>
      </c>
      <c r="G42" s="280">
        <f t="shared" si="29"/>
        <v>8</v>
      </c>
      <c r="H42" s="288"/>
      <c r="I42" s="94" t="s">
        <v>70</v>
      </c>
      <c r="J42" s="396"/>
      <c r="K42" s="394"/>
      <c r="L42" s="394"/>
      <c r="M42" s="395"/>
    </row>
    <row r="43" spans="1:13" ht="18" customHeight="1" x14ac:dyDescent="0.2">
      <c r="A43" s="291" t="str">
        <f>OVERALL!A43</f>
        <v>OVERALL % ACCESS DEDUCTIONS</v>
      </c>
      <c r="B43" s="292">
        <f>SUM(J52:M52)/C2</f>
        <v>0.5</v>
      </c>
      <c r="C43" s="271" t="str">
        <f>OVERALL!C43</f>
        <v>PENALTY</v>
      </c>
      <c r="D43" s="293">
        <f t="shared" ref="D43:G43" si="30">J43</f>
        <v>0</v>
      </c>
      <c r="E43" s="293">
        <f t="shared" si="30"/>
        <v>0</v>
      </c>
      <c r="F43" s="293">
        <f t="shared" si="30"/>
        <v>-0.5</v>
      </c>
      <c r="G43" s="293">
        <f t="shared" si="30"/>
        <v>-0.5</v>
      </c>
      <c r="J43" s="294">
        <f t="shared" ref="J43:M43" si="31">IF(SUM(J44:J51)=0%,0%,SUM(J44:J51))</f>
        <v>0</v>
      </c>
      <c r="K43" s="294">
        <f t="shared" si="31"/>
        <v>0</v>
      </c>
      <c r="L43" s="294">
        <f t="shared" si="31"/>
        <v>-0.5</v>
      </c>
      <c r="M43" s="294">
        <f t="shared" si="31"/>
        <v>-0.5</v>
      </c>
    </row>
    <row r="44" spans="1:13" ht="18" customHeight="1" x14ac:dyDescent="0.2">
      <c r="A44" s="295" t="str">
        <f>OVERALL!A44</f>
        <v>NO ACCOUNT ID REQUEST OPTION</v>
      </c>
      <c r="B44" s="274">
        <f t="shared" ref="B44:B52" si="32">COUNTIF(D44:G44,"y")/$C$2</f>
        <v>0</v>
      </c>
      <c r="C44" s="296">
        <f>OVERALL!C44</f>
        <v>-0.1</v>
      </c>
      <c r="D44" s="276" t="s">
        <v>124</v>
      </c>
      <c r="E44" s="276" t="s">
        <v>124</v>
      </c>
      <c r="F44" s="276" t="s">
        <v>124</v>
      </c>
      <c r="G44" s="276" t="s">
        <v>124</v>
      </c>
      <c r="J44" s="297" t="str">
        <f t="shared" ref="J44:M44" si="33">IF(D44="y",$C44,"")</f>
        <v/>
      </c>
      <c r="K44" s="297" t="str">
        <f t="shared" si="33"/>
        <v/>
      </c>
      <c r="L44" s="297" t="str">
        <f t="shared" si="33"/>
        <v/>
      </c>
      <c r="M44" s="297" t="str">
        <f t="shared" si="33"/>
        <v/>
      </c>
    </row>
    <row r="45" spans="1:13" ht="18" customHeight="1" x14ac:dyDescent="0.2">
      <c r="A45" s="295" t="str">
        <f>OVERALL!A45</f>
        <v>MAJOR RECORDING GLITCHES</v>
      </c>
      <c r="B45" s="274">
        <f t="shared" si="32"/>
        <v>0</v>
      </c>
      <c r="C45" s="296">
        <f>OVERALL!C45</f>
        <v>-0.3</v>
      </c>
      <c r="D45" s="276" t="s">
        <v>124</v>
      </c>
      <c r="E45" s="298" t="s">
        <v>124</v>
      </c>
      <c r="F45" s="276" t="s">
        <v>124</v>
      </c>
      <c r="G45" s="276" t="s">
        <v>124</v>
      </c>
      <c r="J45" s="297" t="str">
        <f t="shared" ref="J45:M45" si="34">IF(D45="y",$C45,"")</f>
        <v/>
      </c>
      <c r="K45" s="297" t="str">
        <f t="shared" si="34"/>
        <v/>
      </c>
      <c r="L45" s="297" t="str">
        <f t="shared" si="34"/>
        <v/>
      </c>
      <c r="M45" s="297" t="str">
        <f t="shared" si="34"/>
        <v/>
      </c>
    </row>
    <row r="46" spans="1:13" ht="18" customHeight="1" x14ac:dyDescent="0.2">
      <c r="A46" s="295" t="str">
        <f>OVERALL!A46</f>
        <v>VOICE OR SELECTION REJECTIONS</v>
      </c>
      <c r="B46" s="274">
        <f t="shared" si="32"/>
        <v>0</v>
      </c>
      <c r="C46" s="296">
        <f>OVERALL!C46</f>
        <v>-0.2</v>
      </c>
      <c r="D46" s="276" t="s">
        <v>124</v>
      </c>
      <c r="E46" s="276" t="s">
        <v>124</v>
      </c>
      <c r="F46" s="276" t="s">
        <v>124</v>
      </c>
      <c r="G46" s="276" t="s">
        <v>124</v>
      </c>
      <c r="J46" s="297" t="str">
        <f t="shared" ref="J46:M46" si="35">IF(D46="y",$C46,"")</f>
        <v/>
      </c>
      <c r="K46" s="297" t="str">
        <f t="shared" si="35"/>
        <v/>
      </c>
      <c r="L46" s="297" t="str">
        <f t="shared" si="35"/>
        <v/>
      </c>
      <c r="M46" s="297" t="str">
        <f t="shared" si="35"/>
        <v/>
      </c>
    </row>
    <row r="47" spans="1:13" ht="18" customHeight="1" x14ac:dyDescent="0.2">
      <c r="A47" s="295" t="str">
        <f>OVERALL!A47</f>
        <v>REPEATED MENU OPTIONS OR RECORDINGS</v>
      </c>
      <c r="B47" s="274">
        <f t="shared" si="32"/>
        <v>0</v>
      </c>
      <c r="C47" s="296">
        <f>OVERALL!C47</f>
        <v>-0.2</v>
      </c>
      <c r="D47" s="276" t="s">
        <v>124</v>
      </c>
      <c r="E47" s="276" t="s">
        <v>124</v>
      </c>
      <c r="F47" s="276" t="s">
        <v>124</v>
      </c>
      <c r="G47" s="276" t="s">
        <v>124</v>
      </c>
      <c r="J47" s="297" t="str">
        <f t="shared" ref="J47:M47" si="36">IF(D47="y",$C47,"")</f>
        <v/>
      </c>
      <c r="K47" s="297" t="str">
        <f t="shared" si="36"/>
        <v/>
      </c>
      <c r="L47" s="297" t="str">
        <f t="shared" si="36"/>
        <v/>
      </c>
      <c r="M47" s="297" t="str">
        <f t="shared" si="36"/>
        <v/>
      </c>
    </row>
    <row r="48" spans="1:13" ht="18" customHeight="1" x14ac:dyDescent="0.2">
      <c r="A48" s="295" t="str">
        <f>OVERALL!A48</f>
        <v>PERSISTENT PUSH TO ONLINE CHANNELS</v>
      </c>
      <c r="B48" s="274">
        <f t="shared" si="32"/>
        <v>0</v>
      </c>
      <c r="C48" s="296">
        <f>OVERALL!C48</f>
        <v>-0.2</v>
      </c>
      <c r="D48" s="276" t="s">
        <v>124</v>
      </c>
      <c r="E48" s="276" t="s">
        <v>124</v>
      </c>
      <c r="F48" s="276" t="s">
        <v>124</v>
      </c>
      <c r="G48" s="276" t="s">
        <v>124</v>
      </c>
      <c r="J48" s="297" t="str">
        <f t="shared" ref="J48:M48" si="37">IF(D48="y",$C48,"")</f>
        <v/>
      </c>
      <c r="K48" s="297" t="str">
        <f t="shared" si="37"/>
        <v/>
      </c>
      <c r="L48" s="297" t="str">
        <f t="shared" si="37"/>
        <v/>
      </c>
      <c r="M48" s="297" t="str">
        <f t="shared" si="37"/>
        <v/>
      </c>
    </row>
    <row r="49" spans="1:13" ht="15.75" customHeight="1" x14ac:dyDescent="0.2">
      <c r="A49" s="295" t="str">
        <f>OVERALL!A49</f>
        <v>EXCESSIVE QUEUE MESSAGING (repeats 0-30 secs)</v>
      </c>
      <c r="B49" s="274">
        <f t="shared" si="32"/>
        <v>0</v>
      </c>
      <c r="C49" s="296">
        <f>OVERALL!C49</f>
        <v>-0.2</v>
      </c>
      <c r="D49" s="276" t="s">
        <v>124</v>
      </c>
      <c r="E49" s="276" t="s">
        <v>124</v>
      </c>
      <c r="F49" s="276" t="s">
        <v>124</v>
      </c>
      <c r="G49" s="276" t="s">
        <v>124</v>
      </c>
      <c r="J49" s="297" t="str">
        <f t="shared" ref="J49:M49" si="38">IF(D49="y",$C49,"")</f>
        <v/>
      </c>
      <c r="K49" s="297" t="str">
        <f t="shared" si="38"/>
        <v/>
      </c>
      <c r="L49" s="297" t="str">
        <f t="shared" si="38"/>
        <v/>
      </c>
      <c r="M49" s="297" t="str">
        <f t="shared" si="38"/>
        <v/>
      </c>
    </row>
    <row r="50" spans="1:13" ht="15.75" customHeight="1" x14ac:dyDescent="0.2">
      <c r="A50" s="295" t="str">
        <f>OVERALL!A50</f>
        <v>EXCESSIVE QUEUE MESSAGING (repeats 30-60 secs)</v>
      </c>
      <c r="B50" s="274">
        <f t="shared" si="32"/>
        <v>0</v>
      </c>
      <c r="C50" s="296">
        <f>OVERALL!C50</f>
        <v>-0.1</v>
      </c>
      <c r="D50" s="276" t="s">
        <v>124</v>
      </c>
      <c r="E50" s="276" t="s">
        <v>124</v>
      </c>
      <c r="F50" s="276" t="s">
        <v>124</v>
      </c>
      <c r="G50" s="276" t="s">
        <v>124</v>
      </c>
      <c r="J50" s="297" t="str">
        <f t="shared" ref="J50:M50" si="39">IF(D50="y",$C50,"")</f>
        <v/>
      </c>
      <c r="K50" s="297" t="str">
        <f t="shared" si="39"/>
        <v/>
      </c>
      <c r="L50" s="297" t="str">
        <f t="shared" si="39"/>
        <v/>
      </c>
      <c r="M50" s="297" t="str">
        <f t="shared" si="39"/>
        <v/>
      </c>
    </row>
    <row r="51" spans="1:13" ht="15.75" customHeight="1" x14ac:dyDescent="0.2">
      <c r="A51" s="299" t="str">
        <f>OVERALL!A51</f>
        <v>NOT ANSWERED IN TIME</v>
      </c>
      <c r="B51" s="300">
        <f t="shared" si="32"/>
        <v>0.5</v>
      </c>
      <c r="C51" s="301">
        <f>OVERALL!C51</f>
        <v>-0.5</v>
      </c>
      <c r="D51" s="306" t="s">
        <v>124</v>
      </c>
      <c r="E51" s="306" t="s">
        <v>124</v>
      </c>
      <c r="F51" s="306" t="s">
        <v>123</v>
      </c>
      <c r="G51" s="306" t="s">
        <v>123</v>
      </c>
      <c r="J51" s="303" t="str">
        <f t="shared" ref="J51:M51" si="40">IF(D51="y",$C51,"")</f>
        <v/>
      </c>
      <c r="K51" s="303" t="str">
        <f t="shared" si="40"/>
        <v/>
      </c>
      <c r="L51" s="303">
        <f t="shared" si="40"/>
        <v>-0.5</v>
      </c>
      <c r="M51" s="303">
        <f t="shared" si="40"/>
        <v>-0.5</v>
      </c>
    </row>
    <row r="52" spans="1:13" ht="15.75" customHeight="1" x14ac:dyDescent="0.2">
      <c r="A52" s="304" t="str">
        <f>OVERALL!A52</f>
        <v>FORCED ABANDONMENT</v>
      </c>
      <c r="B52" s="305">
        <f t="shared" si="32"/>
        <v>0</v>
      </c>
      <c r="C52" s="301" t="str">
        <f>OVERALL!C52</f>
        <v>MAX. 0%</v>
      </c>
      <c r="D52" s="302" t="s">
        <v>124</v>
      </c>
      <c r="E52" s="302" t="s">
        <v>124</v>
      </c>
      <c r="F52" s="302" t="s">
        <v>124</v>
      </c>
      <c r="G52" s="302" t="s">
        <v>124</v>
      </c>
      <c r="J52" s="307">
        <f t="shared" ref="J52:M52" si="41">IF(J43=0%,0,1)</f>
        <v>0</v>
      </c>
      <c r="K52" s="307">
        <f t="shared" si="41"/>
        <v>0</v>
      </c>
      <c r="L52" s="307">
        <f t="shared" si="41"/>
        <v>1</v>
      </c>
      <c r="M52" s="307">
        <f t="shared" si="41"/>
        <v>1</v>
      </c>
    </row>
    <row r="53" spans="1:13" ht="15.75" customHeight="1" x14ac:dyDescent="0.2">
      <c r="A53" s="286"/>
      <c r="B53" s="287"/>
      <c r="C53" s="287"/>
      <c r="D53" s="280">
        <f t="shared" ref="D53:G53" si="42">COUNTIF(D44:D52, "y")</f>
        <v>0</v>
      </c>
      <c r="E53" s="280">
        <f t="shared" si="42"/>
        <v>0</v>
      </c>
      <c r="F53" s="280">
        <f t="shared" si="42"/>
        <v>1</v>
      </c>
      <c r="G53" s="280">
        <f t="shared" si="42"/>
        <v>1</v>
      </c>
      <c r="H53" s="94" t="s">
        <v>70</v>
      </c>
    </row>
    <row r="54" spans="1:13" ht="15.75" customHeight="1" x14ac:dyDescent="0.2">
      <c r="A54" s="308" t="str">
        <f>OVERALL!A54</f>
        <v>ADDITIONAL INSIGHT</v>
      </c>
      <c r="B54" s="362"/>
      <c r="C54" s="310" t="s">
        <v>70</v>
      </c>
      <c r="D54" s="311"/>
      <c r="E54" s="311"/>
      <c r="F54" s="311"/>
      <c r="G54" s="311"/>
      <c r="J54" s="94" t="s">
        <v>70</v>
      </c>
    </row>
    <row r="55" spans="1:13" ht="15.75" customHeight="1" x14ac:dyDescent="0.2">
      <c r="A55" s="312" t="str">
        <f>OVERALL!A55</f>
        <v>CALL ANSWERED-ACCESS</v>
      </c>
      <c r="B55" s="313">
        <f t="shared" ref="B55:B58" si="43">IF(C55=0,"-",COUNTIF(D55:G55, "y")/C55)</f>
        <v>0.5</v>
      </c>
      <c r="C55" s="314">
        <f t="shared" ref="C55:C62" si="44">$C$2-COUNTIF(D55:G55, "-")</f>
        <v>4</v>
      </c>
      <c r="D55" s="315" t="str">
        <f t="shared" ref="D55:G55" si="45">IF(D51="y","n",IF(D52="y","n","y"))</f>
        <v>y</v>
      </c>
      <c r="E55" s="315" t="str">
        <f t="shared" si="45"/>
        <v>y</v>
      </c>
      <c r="F55" s="315" t="str">
        <f t="shared" si="45"/>
        <v>n</v>
      </c>
      <c r="G55" s="315" t="str">
        <f t="shared" si="45"/>
        <v>n</v>
      </c>
    </row>
    <row r="56" spans="1:13" ht="15.75" customHeight="1" x14ac:dyDescent="0.2">
      <c r="A56" s="273" t="str">
        <f>OVERALL!A56</f>
        <v>MENU IVR</v>
      </c>
      <c r="B56" s="274">
        <f t="shared" si="43"/>
        <v>1</v>
      </c>
      <c r="C56" s="275">
        <f t="shared" si="44"/>
        <v>4</v>
      </c>
      <c r="D56" s="316" t="s">
        <v>123</v>
      </c>
      <c r="E56" s="298" t="s">
        <v>123</v>
      </c>
      <c r="F56" s="316" t="s">
        <v>123</v>
      </c>
      <c r="G56" s="316" t="s">
        <v>123</v>
      </c>
    </row>
    <row r="57" spans="1:13" ht="15.75" customHeight="1" x14ac:dyDescent="0.2">
      <c r="A57" s="273" t="str">
        <f>OVERALL!A57</f>
        <v>SPEECH IVR</v>
      </c>
      <c r="B57" s="274">
        <f t="shared" si="43"/>
        <v>0</v>
      </c>
      <c r="C57" s="275">
        <f t="shared" si="44"/>
        <v>4</v>
      </c>
      <c r="D57" s="317" t="s">
        <v>124</v>
      </c>
      <c r="E57" s="317" t="s">
        <v>124</v>
      </c>
      <c r="F57" s="317" t="s">
        <v>124</v>
      </c>
      <c r="G57" s="317" t="s">
        <v>124</v>
      </c>
    </row>
    <row r="58" spans="1:13" ht="15.75" customHeight="1" x14ac:dyDescent="0.2">
      <c r="A58" s="273" t="str">
        <f>OVERALL!A58</f>
        <v>HYBRID IVR</v>
      </c>
      <c r="B58" s="274">
        <f t="shared" si="43"/>
        <v>0</v>
      </c>
      <c r="C58" s="275">
        <f t="shared" si="44"/>
        <v>4</v>
      </c>
      <c r="D58" s="276" t="s">
        <v>124</v>
      </c>
      <c r="E58" s="276" t="s">
        <v>124</v>
      </c>
      <c r="F58" s="276" t="s">
        <v>124</v>
      </c>
      <c r="G58" s="276" t="s">
        <v>124</v>
      </c>
      <c r="J58" s="94" t="s">
        <v>70</v>
      </c>
    </row>
    <row r="59" spans="1:13" ht="15.75" customHeight="1" x14ac:dyDescent="0.2">
      <c r="A59" s="273" t="str">
        <f>OVERALL!A59</f>
        <v>NUMBER OF MENU LAYERS</v>
      </c>
      <c r="B59" s="318">
        <f>IF(C59=0,"-",SUM(D59:G59)/C59)</f>
        <v>1</v>
      </c>
      <c r="C59" s="275">
        <f t="shared" si="44"/>
        <v>4</v>
      </c>
      <c r="D59" s="319">
        <v>1</v>
      </c>
      <c r="E59" s="319">
        <v>1</v>
      </c>
      <c r="F59" s="319">
        <v>1</v>
      </c>
      <c r="G59" s="319">
        <v>1</v>
      </c>
    </row>
    <row r="60" spans="1:13" ht="15.75" customHeight="1" x14ac:dyDescent="0.2">
      <c r="A60" s="273" t="str">
        <f>OVERALL!A60</f>
        <v>ACCOUNT ID REQUEST</v>
      </c>
      <c r="B60" s="274">
        <f t="shared" ref="B60:B62" si="46">IF(C60=0,"-",COUNTIF(D60:G60, "y")/C60)</f>
        <v>0</v>
      </c>
      <c r="C60" s="275">
        <f t="shared" si="44"/>
        <v>4</v>
      </c>
      <c r="D60" s="276" t="s">
        <v>124</v>
      </c>
      <c r="E60" s="276" t="s">
        <v>124</v>
      </c>
      <c r="F60" s="276" t="s">
        <v>124</v>
      </c>
      <c r="G60" s="276" t="s">
        <v>124</v>
      </c>
    </row>
    <row r="61" spans="1:13" ht="15.75" customHeight="1" x14ac:dyDescent="0.2">
      <c r="A61" s="273" t="str">
        <f>OVERALL!A61</f>
        <v>CALLBACKS OFFERED FOR DELAYS</v>
      </c>
      <c r="B61" s="274">
        <f t="shared" si="46"/>
        <v>0</v>
      </c>
      <c r="C61" s="275">
        <f t="shared" si="44"/>
        <v>4</v>
      </c>
      <c r="D61" s="357" t="s">
        <v>124</v>
      </c>
      <c r="E61" s="281" t="s">
        <v>124</v>
      </c>
      <c r="F61" s="357" t="s">
        <v>124</v>
      </c>
      <c r="G61" s="357" t="s">
        <v>124</v>
      </c>
    </row>
    <row r="62" spans="1:13" ht="15.75" customHeight="1" x14ac:dyDescent="0.2">
      <c r="A62" s="273" t="str">
        <f>OVERALL!A62</f>
        <v>CALLBACK OFFERED AT START</v>
      </c>
      <c r="B62" s="274">
        <f t="shared" si="46"/>
        <v>0</v>
      </c>
      <c r="C62" s="275">
        <f t="shared" si="44"/>
        <v>4</v>
      </c>
      <c r="D62" s="357" t="s">
        <v>124</v>
      </c>
      <c r="E62" s="357" t="s">
        <v>124</v>
      </c>
      <c r="F62" s="357" t="s">
        <v>124</v>
      </c>
      <c r="G62" s="357" t="s">
        <v>124</v>
      </c>
    </row>
    <row r="63" spans="1:13" ht="15.75" customHeight="1" x14ac:dyDescent="0.2">
      <c r="A63" s="320"/>
      <c r="B63" s="321"/>
      <c r="C63" s="322"/>
      <c r="D63" s="323"/>
      <c r="E63" s="323"/>
      <c r="F63" s="323"/>
      <c r="G63" s="323"/>
    </row>
    <row r="64" spans="1:13" ht="15.75" customHeight="1" x14ac:dyDescent="0.2">
      <c r="A64" s="324" t="s">
        <v>127</v>
      </c>
      <c r="B64" s="325"/>
      <c r="C64" s="325"/>
      <c r="D64" s="325"/>
      <c r="E64" s="325"/>
      <c r="F64" s="325"/>
      <c r="G64" s="325"/>
    </row>
    <row r="65" spans="1:13" ht="15.75" customHeight="1" x14ac:dyDescent="0.2">
      <c r="A65" s="326" t="s">
        <v>128</v>
      </c>
      <c r="B65" s="327">
        <f t="shared" ref="B65:B70" si="47">AVERAGE(D65:G65)</f>
        <v>1.273148148148148E-4</v>
      </c>
      <c r="C65" s="328"/>
      <c r="D65" s="329">
        <v>1.273148148148148E-4</v>
      </c>
      <c r="E65" s="329">
        <v>1.273148148148148E-4</v>
      </c>
      <c r="F65" s="329">
        <v>1.273148148148148E-4</v>
      </c>
      <c r="G65" s="329">
        <v>1.273148148148148E-4</v>
      </c>
      <c r="I65" s="330"/>
      <c r="J65" s="330"/>
      <c r="K65" s="330"/>
      <c r="L65" s="330"/>
      <c r="M65" s="330"/>
    </row>
    <row r="66" spans="1:13" ht="15.75" customHeight="1" x14ac:dyDescent="0.2">
      <c r="A66" s="331" t="s">
        <v>129</v>
      </c>
      <c r="B66" s="332">
        <f t="shared" si="47"/>
        <v>4.3692129629629631E-4</v>
      </c>
      <c r="C66" s="333"/>
      <c r="D66" s="334">
        <v>4.0509259259259258E-4</v>
      </c>
      <c r="E66" s="334">
        <v>4.1666666666666669E-4</v>
      </c>
      <c r="F66" s="334">
        <v>5.0925925925925921E-4</v>
      </c>
      <c r="G66" s="334">
        <v>4.1666666666666669E-4</v>
      </c>
      <c r="I66" s="330"/>
      <c r="J66" s="330"/>
      <c r="K66" s="330"/>
      <c r="L66" s="330"/>
      <c r="M66" s="330"/>
    </row>
    <row r="67" spans="1:13" ht="15.75" customHeight="1" x14ac:dyDescent="0.2">
      <c r="A67" s="335" t="s">
        <v>130</v>
      </c>
      <c r="B67" s="332">
        <f t="shared" si="47"/>
        <v>4.3692129629629631E-4</v>
      </c>
      <c r="C67" s="333"/>
      <c r="D67" s="336">
        <v>4.0509259259259258E-4</v>
      </c>
      <c r="E67" s="336">
        <v>4.1666666666666669E-4</v>
      </c>
      <c r="F67" s="336">
        <v>5.0925925925925921E-4</v>
      </c>
      <c r="G67" s="336">
        <v>4.1666666666666669E-4</v>
      </c>
      <c r="I67" s="330"/>
      <c r="J67" s="330"/>
      <c r="K67" s="330"/>
      <c r="L67" s="330"/>
      <c r="M67" s="330"/>
    </row>
    <row r="68" spans="1:13" ht="15.75" customHeight="1" x14ac:dyDescent="0.2">
      <c r="A68" s="331" t="s">
        <v>131</v>
      </c>
      <c r="B68" s="332">
        <f t="shared" si="47"/>
        <v>4.3692129629629631E-4</v>
      </c>
      <c r="C68" s="333"/>
      <c r="D68" s="334">
        <v>4.0509259259259258E-4</v>
      </c>
      <c r="E68" s="334">
        <v>4.1666666666666669E-4</v>
      </c>
      <c r="F68" s="334">
        <v>5.0925925925925921E-4</v>
      </c>
      <c r="G68" s="334">
        <v>4.1666666666666669E-4</v>
      </c>
      <c r="I68" s="330"/>
      <c r="J68" s="330"/>
      <c r="K68" s="330"/>
      <c r="L68" s="330"/>
      <c r="M68" s="330"/>
    </row>
    <row r="69" spans="1:13" ht="15.75" customHeight="1" x14ac:dyDescent="0.2">
      <c r="A69" s="335" t="s">
        <v>132</v>
      </c>
      <c r="B69" s="332">
        <f t="shared" si="47"/>
        <v>5.9895833333333329E-4</v>
      </c>
      <c r="C69" s="333"/>
      <c r="D69" s="336">
        <v>5.6712962962962956E-4</v>
      </c>
      <c r="E69" s="336">
        <v>5.7870370370370378E-4</v>
      </c>
      <c r="F69" s="336">
        <v>6.7129629629629625E-4</v>
      </c>
      <c r="G69" s="336">
        <v>5.7870370370370378E-4</v>
      </c>
      <c r="I69" s="330"/>
      <c r="J69" s="330"/>
      <c r="K69" s="330"/>
      <c r="L69" s="330"/>
      <c r="M69" s="330"/>
    </row>
    <row r="70" spans="1:13" ht="15.75" customHeight="1" x14ac:dyDescent="0.2">
      <c r="A70" s="337" t="s">
        <v>133</v>
      </c>
      <c r="B70" s="338">
        <f t="shared" si="47"/>
        <v>3.1915509259259262E-3</v>
      </c>
      <c r="C70" s="339"/>
      <c r="D70" s="340">
        <v>4.4328703703703709E-3</v>
      </c>
      <c r="E70" s="340">
        <v>2.488425925925926E-3</v>
      </c>
      <c r="F70" s="340">
        <v>3.425925925925926E-3</v>
      </c>
      <c r="G70" s="340">
        <v>2.4189814814814816E-3</v>
      </c>
      <c r="I70" s="330"/>
      <c r="J70" s="330"/>
      <c r="K70" s="330"/>
      <c r="L70" s="330"/>
      <c r="M70" s="330"/>
    </row>
    <row r="71" spans="1:13" ht="15.75" customHeight="1" x14ac:dyDescent="0.2"/>
    <row r="72" spans="1:13" ht="102.75" customHeight="1" x14ac:dyDescent="0.2">
      <c r="A72" s="341" t="s">
        <v>70</v>
      </c>
      <c r="B72" s="342" t="s">
        <v>134</v>
      </c>
      <c r="C72" s="364"/>
      <c r="D72" s="358" t="s">
        <v>70</v>
      </c>
      <c r="E72" s="358"/>
      <c r="F72" s="358"/>
      <c r="G72" s="358"/>
    </row>
    <row r="73" spans="1:13" ht="15.75" customHeight="1" x14ac:dyDescent="0.2">
      <c r="A73" s="341"/>
      <c r="B73" s="345"/>
      <c r="C73" s="345"/>
      <c r="D73" s="346"/>
      <c r="E73" s="346"/>
      <c r="F73" s="346"/>
      <c r="G73" s="346"/>
    </row>
    <row r="74" spans="1:13" ht="60" customHeight="1" x14ac:dyDescent="0.2">
      <c r="A74" s="341" t="s">
        <v>70</v>
      </c>
      <c r="B74" s="347" t="s">
        <v>135</v>
      </c>
      <c r="C74" s="364"/>
      <c r="D74" s="350" t="s">
        <v>141</v>
      </c>
      <c r="E74" s="359"/>
      <c r="F74" s="359"/>
      <c r="G74" s="359"/>
    </row>
    <row r="75" spans="1:13" ht="15.75" customHeight="1" x14ac:dyDescent="0.2"/>
    <row r="76" spans="1:13" ht="15.75" customHeight="1" x14ac:dyDescent="0.2">
      <c r="A76" s="351" t="str">
        <f>OVERALL!A63</f>
        <v>PRE MENU MESSAGE TIME</v>
      </c>
      <c r="B76" s="352">
        <f t="shared" ref="B76:B83" si="48">IF(C76=0,"-",SUM(D76:G76)/C76)</f>
        <v>1.273148148148148E-4</v>
      </c>
      <c r="C76" s="275">
        <f t="shared" ref="C76:C83" si="49">$C$2-COUNTIF(D76:G76, "-")</f>
        <v>4</v>
      </c>
      <c r="D76" s="353">
        <f t="shared" ref="D76:G76" si="50">D65</f>
        <v>1.273148148148148E-4</v>
      </c>
      <c r="E76" s="353">
        <f t="shared" si="50"/>
        <v>1.273148148148148E-4</v>
      </c>
      <c r="F76" s="353">
        <f t="shared" si="50"/>
        <v>1.273148148148148E-4</v>
      </c>
      <c r="G76" s="353">
        <f t="shared" si="50"/>
        <v>1.273148148148148E-4</v>
      </c>
    </row>
    <row r="77" spans="1:13" ht="15.75" customHeight="1" x14ac:dyDescent="0.2">
      <c r="A77" s="351" t="str">
        <f>OVERALL!A64</f>
        <v>MID MENU MESSAGE TIME</v>
      </c>
      <c r="B77" s="352">
        <f t="shared" si="48"/>
        <v>0</v>
      </c>
      <c r="C77" s="275">
        <f t="shared" si="49"/>
        <v>4</v>
      </c>
      <c r="D77" s="353">
        <f t="shared" ref="D77:G77" si="51">D67-D66</f>
        <v>0</v>
      </c>
      <c r="E77" s="353">
        <f t="shared" si="51"/>
        <v>0</v>
      </c>
      <c r="F77" s="353">
        <f t="shared" si="51"/>
        <v>0</v>
      </c>
      <c r="G77" s="353">
        <f t="shared" si="51"/>
        <v>0</v>
      </c>
    </row>
    <row r="78" spans="1:13" ht="15.75" customHeight="1" x14ac:dyDescent="0.2">
      <c r="A78" s="351" t="str">
        <f>OVERALL!A65</f>
        <v>POST MENU MESSAGE TIME</v>
      </c>
      <c r="B78" s="352">
        <f t="shared" si="48"/>
        <v>1.6203703703703703E-4</v>
      </c>
      <c r="C78" s="275">
        <f t="shared" si="49"/>
        <v>4</v>
      </c>
      <c r="D78" s="353">
        <f t="shared" ref="D78:G78" si="52">D69-D68</f>
        <v>1.6203703703703698E-4</v>
      </c>
      <c r="E78" s="353">
        <f t="shared" si="52"/>
        <v>1.6203703703703709E-4</v>
      </c>
      <c r="F78" s="353">
        <f t="shared" si="52"/>
        <v>1.6203703703703703E-4</v>
      </c>
      <c r="G78" s="353">
        <f t="shared" si="52"/>
        <v>1.6203703703703709E-4</v>
      </c>
    </row>
    <row r="79" spans="1:13" ht="15.75" customHeight="1" x14ac:dyDescent="0.2">
      <c r="A79" s="351" t="str">
        <f>OVERALL!A66</f>
        <v>TOTAL MESSAGE TIME</v>
      </c>
      <c r="B79" s="352">
        <f t="shared" si="48"/>
        <v>2.8935185185185184E-4</v>
      </c>
      <c r="C79" s="275">
        <f t="shared" si="49"/>
        <v>4</v>
      </c>
      <c r="D79" s="353">
        <f t="shared" ref="D79:G79" si="53">SUM(D76:D78)</f>
        <v>2.8935185185185178E-4</v>
      </c>
      <c r="E79" s="353">
        <f t="shared" si="53"/>
        <v>2.8935185185185189E-4</v>
      </c>
      <c r="F79" s="353">
        <f t="shared" si="53"/>
        <v>2.8935185185185184E-4</v>
      </c>
      <c r="G79" s="353">
        <f t="shared" si="53"/>
        <v>2.8935185185185189E-4</v>
      </c>
    </row>
    <row r="80" spans="1:13" ht="15.75" customHeight="1" x14ac:dyDescent="0.2">
      <c r="A80" s="351" t="str">
        <f>OVERALL!A67</f>
        <v>MENU NAVIGATION TIME</v>
      </c>
      <c r="B80" s="352">
        <f t="shared" si="48"/>
        <v>3.0960648148148151E-4</v>
      </c>
      <c r="C80" s="275">
        <f t="shared" si="49"/>
        <v>4</v>
      </c>
      <c r="D80" s="353">
        <f t="shared" ref="D80:G80" si="54">(D66-D65)+(D68-D67)</f>
        <v>2.7777777777777778E-4</v>
      </c>
      <c r="E80" s="353">
        <f t="shared" si="54"/>
        <v>2.8935185185185189E-4</v>
      </c>
      <c r="F80" s="353">
        <f t="shared" si="54"/>
        <v>3.8194444444444441E-4</v>
      </c>
      <c r="G80" s="353">
        <f t="shared" si="54"/>
        <v>2.8935185185185189E-4</v>
      </c>
    </row>
    <row r="81" spans="1:7" ht="15.75" customHeight="1" x14ac:dyDescent="0.2">
      <c r="A81" s="351" t="str">
        <f>OVERALL!A68</f>
        <v>TOTAL MENU TIME</v>
      </c>
      <c r="B81" s="352">
        <f t="shared" si="48"/>
        <v>5.9895833333333329E-4</v>
      </c>
      <c r="C81" s="275">
        <f t="shared" si="49"/>
        <v>4</v>
      </c>
      <c r="D81" s="353">
        <f t="shared" ref="D81:G81" si="55">SUM(D79:D80)</f>
        <v>5.6712962962962956E-4</v>
      </c>
      <c r="E81" s="353">
        <f t="shared" si="55"/>
        <v>5.7870370370370378E-4</v>
      </c>
      <c r="F81" s="353">
        <f t="shared" si="55"/>
        <v>6.7129629629629625E-4</v>
      </c>
      <c r="G81" s="353">
        <f t="shared" si="55"/>
        <v>5.7870370370370378E-4</v>
      </c>
    </row>
    <row r="82" spans="1:7" ht="15.75" customHeight="1" x14ac:dyDescent="0.2">
      <c r="A82" s="273" t="str">
        <f>OVERALL!A69</f>
        <v>WAIT TIME</v>
      </c>
      <c r="B82" s="354">
        <f t="shared" si="48"/>
        <v>2.5925925925925925E-3</v>
      </c>
      <c r="C82" s="275">
        <f t="shared" si="49"/>
        <v>4</v>
      </c>
      <c r="D82" s="354">
        <f t="shared" ref="D82:G82" si="56">IF(D70="-", "-", D70-D69)</f>
        <v>3.8657407407407412E-3</v>
      </c>
      <c r="E82" s="354">
        <f t="shared" si="56"/>
        <v>1.9097222222222224E-3</v>
      </c>
      <c r="F82" s="354">
        <f t="shared" si="56"/>
        <v>2.7546296296296299E-3</v>
      </c>
      <c r="G82" s="354">
        <f t="shared" si="56"/>
        <v>1.8402777777777779E-3</v>
      </c>
    </row>
    <row r="83" spans="1:7" ht="15.75" customHeight="1" x14ac:dyDescent="0.2">
      <c r="A83" s="351" t="str">
        <f>OVERALL!A70</f>
        <v>TOTAL ACCESS TIME</v>
      </c>
      <c r="B83" s="352">
        <f t="shared" si="48"/>
        <v>3.1915509259259262E-3</v>
      </c>
      <c r="C83" s="275">
        <f t="shared" si="49"/>
        <v>4</v>
      </c>
      <c r="D83" s="353">
        <f t="shared" ref="D83:G83" si="57">SUM(D81:D82)</f>
        <v>4.4328703703703709E-3</v>
      </c>
      <c r="E83" s="353">
        <f t="shared" si="57"/>
        <v>2.488425925925926E-3</v>
      </c>
      <c r="F83" s="353">
        <f t="shared" si="57"/>
        <v>3.425925925925926E-3</v>
      </c>
      <c r="G83" s="353">
        <f t="shared" si="57"/>
        <v>2.4189814814814816E-3</v>
      </c>
    </row>
    <row r="84" spans="1:7" ht="15.75" customHeight="1" x14ac:dyDescent="0.2"/>
    <row r="85" spans="1:7" ht="15.75" customHeight="1" x14ac:dyDescent="0.2"/>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J42:M42"/>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G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000"/>
  <sheetViews>
    <sheetView workbookViewId="0">
      <pane xSplit="3" ySplit="6" topLeftCell="D57" activePane="bottomRight" state="frozen"/>
      <selection pane="topRight" activeCell="D1" sqref="D1"/>
      <selection pane="bottomLeft" activeCell="A7" sqref="A7"/>
      <selection pane="bottomRight" activeCell="G72" sqref="G72"/>
    </sheetView>
  </sheetViews>
  <sheetFormatPr baseColWidth="10" defaultColWidth="11.1640625" defaultRowHeight="15" customHeight="1" x14ac:dyDescent="0.2"/>
  <cols>
    <col min="1" max="1" width="48.6640625" customWidth="1"/>
    <col min="2" max="2" width="11.5" customWidth="1"/>
    <col min="3" max="3" width="8.5" customWidth="1"/>
    <col min="4" max="7" width="18.83203125" customWidth="1"/>
    <col min="8" max="8" width="8.1640625" customWidth="1"/>
    <col min="9" max="9" width="28" customWidth="1"/>
    <col min="10" max="26" width="11.5" customWidth="1"/>
  </cols>
  <sheetData>
    <row r="1" spans="1:9" ht="15.75" customHeight="1" x14ac:dyDescent="0.2">
      <c r="A1" s="254" t="str">
        <f>OVERALL!A1</f>
        <v>ACXPA Access Report</v>
      </c>
      <c r="B1" s="255"/>
      <c r="C1" s="256" t="s">
        <v>73</v>
      </c>
      <c r="D1" s="257">
        <v>1</v>
      </c>
      <c r="E1" s="257">
        <v>2</v>
      </c>
      <c r="F1" s="257">
        <v>3</v>
      </c>
      <c r="G1" s="257">
        <v>4</v>
      </c>
    </row>
    <row r="2" spans="1:9" ht="15.75" customHeight="1" x14ac:dyDescent="0.2">
      <c r="A2" s="258" t="str">
        <f>OVERALL!A2</f>
        <v>AGED CARE</v>
      </c>
      <c r="B2" s="259">
        <f>OVERALL!B2</f>
        <v>46143</v>
      </c>
      <c r="C2" s="256">
        <f>COUNTA(D12:G12)</f>
        <v>4</v>
      </c>
      <c r="D2" s="260" t="s">
        <v>118</v>
      </c>
      <c r="E2" s="260" t="s">
        <v>118</v>
      </c>
      <c r="F2" s="260" t="s">
        <v>119</v>
      </c>
      <c r="G2" s="260" t="s">
        <v>119</v>
      </c>
    </row>
    <row r="3" spans="1:9" ht="15.75" customHeight="1" x14ac:dyDescent="0.2">
      <c r="A3" s="261" t="str">
        <f>OVERALL!I1</f>
        <v>UNITING AGE WELL</v>
      </c>
      <c r="B3" s="262" t="s">
        <v>70</v>
      </c>
      <c r="C3" s="263"/>
      <c r="D3" s="263" t="s">
        <v>120</v>
      </c>
      <c r="E3" s="263" t="s">
        <v>120</v>
      </c>
      <c r="F3" s="263" t="s">
        <v>121</v>
      </c>
      <c r="G3" s="263" t="s">
        <v>121</v>
      </c>
    </row>
    <row r="4" spans="1:9" ht="18" customHeight="1" x14ac:dyDescent="0.2">
      <c r="A4" s="264" t="str">
        <f>OVERALL!A4</f>
        <v>ACCESS SCORE</v>
      </c>
      <c r="B4" s="265">
        <f>AVERAGE(D4:G4)</f>
        <v>0.94270833333333337</v>
      </c>
      <c r="C4" s="266" t="s">
        <v>70</v>
      </c>
      <c r="D4" s="265">
        <f t="shared" ref="D4:G4" si="0">IF(D5&lt;0%,0%,D$5)</f>
        <v>0.92708333333333337</v>
      </c>
      <c r="E4" s="265">
        <f t="shared" si="0"/>
        <v>0.95833333333333337</v>
      </c>
      <c r="F4" s="265">
        <f t="shared" si="0"/>
        <v>0.92708333333333337</v>
      </c>
      <c r="G4" s="265">
        <f t="shared" si="0"/>
        <v>0.95833333333333337</v>
      </c>
      <c r="I4" s="100" t="s">
        <v>103</v>
      </c>
    </row>
    <row r="5" spans="1:9" ht="18" customHeight="1" x14ac:dyDescent="0.25">
      <c r="A5" s="94" t="s">
        <v>70</v>
      </c>
      <c r="B5" s="94" t="s">
        <v>70</v>
      </c>
      <c r="C5" s="267" t="s">
        <v>122</v>
      </c>
      <c r="D5" s="268">
        <f t="shared" ref="D5:G5" si="1">IF(D$2="","",IF(D$52="y",0%,SUM(D$6,D$11,D$20,D$26,D$33,D$43)))</f>
        <v>0.92708333333333337</v>
      </c>
      <c r="E5" s="268">
        <f t="shared" si="1"/>
        <v>0.95833333333333337</v>
      </c>
      <c r="F5" s="268">
        <f t="shared" si="1"/>
        <v>0.92708333333333337</v>
      </c>
      <c r="G5" s="268">
        <f t="shared" si="1"/>
        <v>0.95833333333333337</v>
      </c>
      <c r="I5" s="105" t="s">
        <v>105</v>
      </c>
    </row>
    <row r="6" spans="1:9"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row>
    <row r="7" spans="1:9" ht="18" customHeight="1" x14ac:dyDescent="0.2">
      <c r="A7" s="273" t="str">
        <f>OVERALL!A7</f>
        <v>CONTACT NUMBER LISTED ON GOOGLE</v>
      </c>
      <c r="B7" s="274">
        <f t="shared" ref="B7:B9" si="2">IF(C7=0,"",COUNTIF(D7:G7,"y")/C7)</f>
        <v>1</v>
      </c>
      <c r="C7" s="275">
        <f t="shared" ref="C7:C9" si="3">$C$2-COUNTIF(D7:G7, "-")</f>
        <v>4</v>
      </c>
      <c r="D7" s="276" t="s">
        <v>123</v>
      </c>
      <c r="E7" s="277" t="str">
        <f t="shared" ref="E7:E9" si="4">IF(E$2="","",D7)</f>
        <v>y</v>
      </c>
      <c r="F7" s="277" t="s">
        <v>123</v>
      </c>
      <c r="G7" s="277" t="s">
        <v>123</v>
      </c>
      <c r="I7" s="111" t="s">
        <v>106</v>
      </c>
    </row>
    <row r="8" spans="1:9" ht="18" customHeight="1" x14ac:dyDescent="0.25">
      <c r="A8" s="273" t="str">
        <f>OVERALL!A8</f>
        <v>CONTACT NUMBER PROMINENT ON HOMEPAGE</v>
      </c>
      <c r="B8" s="274">
        <f t="shared" si="2"/>
        <v>1</v>
      </c>
      <c r="C8" s="275">
        <f t="shared" si="3"/>
        <v>4</v>
      </c>
      <c r="D8" s="276" t="s">
        <v>123</v>
      </c>
      <c r="E8" s="277" t="str">
        <f t="shared" si="4"/>
        <v>y</v>
      </c>
      <c r="F8" s="277" t="s">
        <v>123</v>
      </c>
      <c r="G8" s="277" t="s">
        <v>123</v>
      </c>
      <c r="I8" s="105" t="s">
        <v>107</v>
      </c>
    </row>
    <row r="9" spans="1:9" ht="18" customHeight="1" x14ac:dyDescent="0.2">
      <c r="A9" s="273" t="str">
        <f>OVERALL!A9</f>
        <v>CONTACT NUMBER PROMINENT IN 'CONTACT US'</v>
      </c>
      <c r="B9" s="274">
        <f t="shared" si="2"/>
        <v>1</v>
      </c>
      <c r="C9" s="275">
        <f t="shared" si="3"/>
        <v>4</v>
      </c>
      <c r="D9" s="276" t="s">
        <v>123</v>
      </c>
      <c r="E9" s="277" t="str">
        <f t="shared" si="4"/>
        <v>y</v>
      </c>
      <c r="F9" s="277" t="s">
        <v>123</v>
      </c>
      <c r="G9" s="277" t="s">
        <v>123</v>
      </c>
      <c r="I9" s="94" t="s">
        <v>70</v>
      </c>
    </row>
    <row r="10" spans="1:9" ht="18" customHeight="1" x14ac:dyDescent="0.2">
      <c r="A10" s="278"/>
      <c r="C10" s="279"/>
      <c r="D10" s="280">
        <f t="shared" ref="D10:G10" si="5">COUNTA(D7:D9)-COUNTIF(D7:D9, "-")</f>
        <v>3</v>
      </c>
      <c r="E10" s="280">
        <f t="shared" si="5"/>
        <v>3</v>
      </c>
      <c r="F10" s="280">
        <f t="shared" si="5"/>
        <v>3</v>
      </c>
      <c r="G10" s="280">
        <f t="shared" si="5"/>
        <v>3</v>
      </c>
      <c r="I10" s="122" t="s">
        <v>108</v>
      </c>
    </row>
    <row r="11" spans="1:9" ht="18" customHeight="1" x14ac:dyDescent="0.25">
      <c r="A11" s="269" t="str">
        <f>OVERALL!A11</f>
        <v>DESIGN</v>
      </c>
      <c r="B11" s="270">
        <f>AVERAGE(B12:B18)</f>
        <v>0.83333333333333337</v>
      </c>
      <c r="C11" s="271">
        <f>B11*OVERALL!C11</f>
        <v>0.20833333333333334</v>
      </c>
      <c r="D11" s="272">
        <f>(COUNTIF(D12:D18, "y")/D19)*OVERALL!$C$11</f>
        <v>0.20833333333333334</v>
      </c>
      <c r="E11" s="272">
        <f>(COUNTIF(E12:E18, "y")/E19)*OVERALL!$C$11</f>
        <v>0.20833333333333334</v>
      </c>
      <c r="F11" s="272">
        <f>(COUNTIF(F12:F18, "y")/F19)*OVERALL!$C$11</f>
        <v>0.20833333333333334</v>
      </c>
      <c r="G11" s="272">
        <f>(COUNTIF(G12:G18, "y")/G19)*OVERALL!$C$11</f>
        <v>0.20833333333333334</v>
      </c>
      <c r="I11" s="128" t="s">
        <v>109</v>
      </c>
    </row>
    <row r="12" spans="1:9" ht="18" customHeight="1" x14ac:dyDescent="0.2">
      <c r="A12" s="273" t="str">
        <f>OVERALL!A12</f>
        <v>NO MENUS</v>
      </c>
      <c r="B12" s="274">
        <f t="shared" ref="B12:B18" si="6">IF(C12=0,"-",COUNTIF(D12:G12,"y")/C12)</f>
        <v>0</v>
      </c>
      <c r="C12" s="275">
        <f t="shared" ref="C12:C18" si="7">$C$2-COUNTIF(D12:G12, "-")</f>
        <v>4</v>
      </c>
      <c r="D12" s="277" t="str">
        <f t="shared" ref="D12:G12" si="8">IF(AND(D56="n",D57="n",D58="n"),"y","n")</f>
        <v>n</v>
      </c>
      <c r="E12" s="277" t="str">
        <f t="shared" si="8"/>
        <v>n</v>
      </c>
      <c r="F12" s="277" t="str">
        <f t="shared" si="8"/>
        <v>n</v>
      </c>
      <c r="G12" s="277" t="str">
        <f t="shared" si="8"/>
        <v>n</v>
      </c>
      <c r="I12" s="94" t="s">
        <v>70</v>
      </c>
    </row>
    <row r="13" spans="1:9" ht="18" customHeight="1" x14ac:dyDescent="0.2">
      <c r="A13" s="273" t="str">
        <f>OVERALL!A13</f>
        <v>MAX. 3 MENU LAYERS</v>
      </c>
      <c r="B13" s="274">
        <f t="shared" si="6"/>
        <v>1</v>
      </c>
      <c r="C13" s="275">
        <f t="shared" si="7"/>
        <v>4</v>
      </c>
      <c r="D13" s="277" t="str">
        <f t="shared" ref="D13:G13" si="9">IF(D59&lt;=3, "y", "n")</f>
        <v>y</v>
      </c>
      <c r="E13" s="277" t="str">
        <f t="shared" si="9"/>
        <v>y</v>
      </c>
      <c r="F13" s="277" t="str">
        <f t="shared" si="9"/>
        <v>y</v>
      </c>
      <c r="G13" s="277" t="str">
        <f t="shared" si="9"/>
        <v>y</v>
      </c>
      <c r="I13" s="134" t="s">
        <v>110</v>
      </c>
    </row>
    <row r="14" spans="1:9" ht="18" customHeight="1" x14ac:dyDescent="0.25">
      <c r="A14" s="273" t="str">
        <f>OVERALL!A14</f>
        <v>MAX. 4 OPTIONS TO SELECTION</v>
      </c>
      <c r="B14" s="274">
        <f t="shared" si="6"/>
        <v>1</v>
      </c>
      <c r="C14" s="275">
        <f t="shared" si="7"/>
        <v>4</v>
      </c>
      <c r="D14" s="276" t="s">
        <v>123</v>
      </c>
      <c r="E14" s="276" t="s">
        <v>123</v>
      </c>
      <c r="F14" s="276" t="s">
        <v>123</v>
      </c>
      <c r="G14" s="276" t="s">
        <v>123</v>
      </c>
      <c r="I14" s="140" t="s">
        <v>111</v>
      </c>
    </row>
    <row r="15" spans="1:9" ht="18" customHeight="1" x14ac:dyDescent="0.2">
      <c r="A15" s="273" t="str">
        <f>OVERALL!A15</f>
        <v>MAX. 2 PRE MENU MESSAGES</v>
      </c>
      <c r="B15" s="274">
        <f t="shared" si="6"/>
        <v>1</v>
      </c>
      <c r="C15" s="275">
        <f t="shared" si="7"/>
        <v>4</v>
      </c>
      <c r="D15" s="276" t="s">
        <v>123</v>
      </c>
      <c r="E15" s="276" t="s">
        <v>123</v>
      </c>
      <c r="F15" s="276" t="s">
        <v>123</v>
      </c>
      <c r="G15" s="276" t="s">
        <v>123</v>
      </c>
      <c r="H15" s="94" t="s">
        <v>70</v>
      </c>
    </row>
    <row r="16" spans="1:9" ht="18" customHeight="1" x14ac:dyDescent="0.2">
      <c r="A16" s="273" t="str">
        <f>OVERALL!A16</f>
        <v>MAX. 2 POST MENU MESSAGES</v>
      </c>
      <c r="B16" s="274">
        <f t="shared" si="6"/>
        <v>1</v>
      </c>
      <c r="C16" s="275">
        <f t="shared" si="7"/>
        <v>4</v>
      </c>
      <c r="D16" s="276" t="s">
        <v>123</v>
      </c>
      <c r="E16" s="276" t="s">
        <v>123</v>
      </c>
      <c r="F16" s="276" t="s">
        <v>123</v>
      </c>
      <c r="G16" s="276" t="s">
        <v>123</v>
      </c>
      <c r="I16" s="146" t="s">
        <v>112</v>
      </c>
    </row>
    <row r="17" spans="1:9" ht="18" customHeight="1" x14ac:dyDescent="0.25">
      <c r="A17" s="273" t="str">
        <f>OVERALL!A17</f>
        <v>ADVISED WAIT TIME OR QUEUE POSITION</v>
      </c>
      <c r="B17" s="274" t="str">
        <f t="shared" si="6"/>
        <v>-</v>
      </c>
      <c r="C17" s="275">
        <f t="shared" si="7"/>
        <v>0</v>
      </c>
      <c r="D17" s="357" t="s">
        <v>68</v>
      </c>
      <c r="E17" s="281" t="s">
        <v>68</v>
      </c>
      <c r="F17" s="357" t="s">
        <v>68</v>
      </c>
      <c r="G17" s="357" t="s">
        <v>68</v>
      </c>
      <c r="I17" s="140" t="s">
        <v>113</v>
      </c>
    </row>
    <row r="18" spans="1:9" ht="18" customHeight="1" x14ac:dyDescent="0.2">
      <c r="A18" s="273" t="str">
        <f>OVERALL!A18</f>
        <v>NO REDUNDANT MESSAGES</v>
      </c>
      <c r="B18" s="274">
        <f t="shared" si="6"/>
        <v>1</v>
      </c>
      <c r="C18" s="275">
        <f t="shared" si="7"/>
        <v>4</v>
      </c>
      <c r="D18" s="298" t="s">
        <v>123</v>
      </c>
      <c r="E18" s="276" t="s">
        <v>123</v>
      </c>
      <c r="F18" s="276" t="s">
        <v>123</v>
      </c>
      <c r="G18" s="276" t="s">
        <v>123</v>
      </c>
    </row>
    <row r="19" spans="1:9" ht="18" customHeight="1" x14ac:dyDescent="0.2">
      <c r="A19" s="278"/>
      <c r="C19" s="279"/>
      <c r="D19" s="280">
        <f t="shared" ref="D19:G19" si="10">COUNTA(D12:D18)-COUNTIF(D12:D18, "-")</f>
        <v>6</v>
      </c>
      <c r="E19" s="280">
        <f t="shared" si="10"/>
        <v>6</v>
      </c>
      <c r="F19" s="280">
        <f t="shared" si="10"/>
        <v>6</v>
      </c>
      <c r="G19" s="280">
        <f t="shared" si="10"/>
        <v>6</v>
      </c>
    </row>
    <row r="20" spans="1:9"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row>
    <row r="21" spans="1:9" ht="18" customHeight="1" x14ac:dyDescent="0.2">
      <c r="A21" s="273" t="str">
        <f>OVERALL!A21</f>
        <v>REQUIRED OPTIONS OBVIOUS IN ALL MENUS</v>
      </c>
      <c r="B21" s="274">
        <f t="shared" ref="B21:B24" si="11">IF(C21=0,"-",COUNTIF(D21:G21,"y")/C21)</f>
        <v>1</v>
      </c>
      <c r="C21" s="275">
        <f t="shared" ref="C21:C24" si="12">$C$2-COUNTIF(D21:G21, "-")</f>
        <v>4</v>
      </c>
      <c r="D21" s="276" t="s">
        <v>123</v>
      </c>
      <c r="E21" s="276" t="s">
        <v>123</v>
      </c>
      <c r="F21" s="276" t="s">
        <v>123</v>
      </c>
      <c r="G21" s="276" t="s">
        <v>123</v>
      </c>
    </row>
    <row r="22" spans="1:9" ht="18" customHeight="1" x14ac:dyDescent="0.2">
      <c r="A22" s="273" t="str">
        <f>OVERALL!A22</f>
        <v>ACCEPTED ALL RESPONSES &amp; SELECTIONS</v>
      </c>
      <c r="B22" s="274">
        <f t="shared" si="11"/>
        <v>1</v>
      </c>
      <c r="C22" s="275">
        <f t="shared" si="12"/>
        <v>4</v>
      </c>
      <c r="D22" s="276" t="s">
        <v>123</v>
      </c>
      <c r="E22" s="276" t="s">
        <v>123</v>
      </c>
      <c r="F22" s="276" t="s">
        <v>123</v>
      </c>
      <c r="G22" s="276" t="s">
        <v>123</v>
      </c>
    </row>
    <row r="23" spans="1:9" ht="18" customHeight="1" x14ac:dyDescent="0.2">
      <c r="A23" s="273" t="str">
        <f>OVERALL!A23</f>
        <v>ALL MESSAGES RELEVANT TO SELECTIONS</v>
      </c>
      <c r="B23" s="274">
        <f t="shared" si="11"/>
        <v>1</v>
      </c>
      <c r="C23" s="275">
        <f t="shared" si="12"/>
        <v>4</v>
      </c>
      <c r="D23" s="276" t="s">
        <v>123</v>
      </c>
      <c r="E23" s="276" t="s">
        <v>123</v>
      </c>
      <c r="F23" s="276" t="s">
        <v>123</v>
      </c>
      <c r="G23" s="276" t="s">
        <v>123</v>
      </c>
    </row>
    <row r="24" spans="1:9" ht="18" customHeight="1" x14ac:dyDescent="0.2">
      <c r="A24" s="273" t="str">
        <f>OVERALL!A24</f>
        <v>OBVIOUS PROGRESSION</v>
      </c>
      <c r="B24" s="274">
        <f t="shared" si="11"/>
        <v>1</v>
      </c>
      <c r="C24" s="275">
        <f t="shared" si="12"/>
        <v>4</v>
      </c>
      <c r="D24" s="276" t="s">
        <v>123</v>
      </c>
      <c r="E24" s="276" t="s">
        <v>123</v>
      </c>
      <c r="F24" s="276" t="s">
        <v>123</v>
      </c>
      <c r="G24" s="276" t="s">
        <v>123</v>
      </c>
    </row>
    <row r="25" spans="1:9" ht="18" customHeight="1" x14ac:dyDescent="0.2">
      <c r="A25" s="278"/>
      <c r="C25" s="279"/>
      <c r="D25" s="280">
        <f t="shared" ref="D25:G25" si="13">COUNTA(D21:D24)-COUNTIF(D21:D24, "-")</f>
        <v>4</v>
      </c>
      <c r="E25" s="280">
        <f t="shared" si="13"/>
        <v>4</v>
      </c>
      <c r="F25" s="280">
        <f t="shared" si="13"/>
        <v>4</v>
      </c>
      <c r="G25" s="280">
        <f t="shared" si="13"/>
        <v>4</v>
      </c>
    </row>
    <row r="26" spans="1:9"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row>
    <row r="27" spans="1:9" ht="18" customHeight="1" x14ac:dyDescent="0.2">
      <c r="A27" s="273" t="str">
        <f>OVERALL!A27</f>
        <v>SINGLE VOICEOVER ARTIST</v>
      </c>
      <c r="B27" s="274">
        <f t="shared" ref="B27:B31" si="14">IF(C27=0,"-",COUNTIF(D27:G27,"y")/C27)</f>
        <v>1</v>
      </c>
      <c r="C27" s="275">
        <f t="shared" ref="C27:C31" si="15">$C$2-COUNTIF(D27:G27, "-")</f>
        <v>4</v>
      </c>
      <c r="D27" s="276" t="s">
        <v>123</v>
      </c>
      <c r="E27" s="276" t="s">
        <v>123</v>
      </c>
      <c r="F27" s="276" t="s">
        <v>123</v>
      </c>
      <c r="G27" s="276" t="s">
        <v>123</v>
      </c>
    </row>
    <row r="28" spans="1:9" ht="18" customHeight="1" x14ac:dyDescent="0.2">
      <c r="A28" s="273" t="str">
        <f>OVERALL!A28</f>
        <v>NATURAL &amp; WELCOMING VOICEOVER</v>
      </c>
      <c r="B28" s="274">
        <f t="shared" si="14"/>
        <v>1</v>
      </c>
      <c r="C28" s="275">
        <f t="shared" si="15"/>
        <v>4</v>
      </c>
      <c r="D28" s="276" t="s">
        <v>123</v>
      </c>
      <c r="E28" s="276" t="s">
        <v>123</v>
      </c>
      <c r="F28" s="276" t="s">
        <v>123</v>
      </c>
      <c r="G28" s="276" t="s">
        <v>123</v>
      </c>
    </row>
    <row r="29" spans="1:9" ht="18" customHeight="1" x14ac:dyDescent="0.2">
      <c r="A29" s="273" t="str">
        <f>OVERALL!A29</f>
        <v>PROFESSIONAL AUDIO RECORDINGS</v>
      </c>
      <c r="B29" s="274">
        <f t="shared" si="14"/>
        <v>1</v>
      </c>
      <c r="C29" s="275">
        <f t="shared" si="15"/>
        <v>4</v>
      </c>
      <c r="D29" s="276" t="s">
        <v>123</v>
      </c>
      <c r="E29" s="276" t="s">
        <v>123</v>
      </c>
      <c r="F29" s="276" t="s">
        <v>123</v>
      </c>
      <c r="G29" s="276" t="s">
        <v>123</v>
      </c>
    </row>
    <row r="30" spans="1:9" ht="18" customHeight="1" x14ac:dyDescent="0.2">
      <c r="A30" s="273" t="str">
        <f>OVERALL!A30</f>
        <v>CLEAR &amp; CONCISE OPTIONS</v>
      </c>
      <c r="B30" s="274">
        <f t="shared" si="14"/>
        <v>1</v>
      </c>
      <c r="C30" s="275">
        <f t="shared" si="15"/>
        <v>4</v>
      </c>
      <c r="D30" s="276" t="s">
        <v>123</v>
      </c>
      <c r="E30" s="276" t="s">
        <v>123</v>
      </c>
      <c r="F30" s="276" t="s">
        <v>123</v>
      </c>
      <c r="G30" s="276" t="s">
        <v>123</v>
      </c>
    </row>
    <row r="31" spans="1:9" ht="18" customHeight="1" x14ac:dyDescent="0.2">
      <c r="A31" s="273" t="str">
        <f>OVERALL!A31</f>
        <v>CLEAR &amp; CONCISE MESSAGES</v>
      </c>
      <c r="B31" s="274">
        <f t="shared" si="14"/>
        <v>1</v>
      </c>
      <c r="C31" s="275">
        <f t="shared" si="15"/>
        <v>4</v>
      </c>
      <c r="D31" s="276" t="s">
        <v>123</v>
      </c>
      <c r="E31" s="276" t="s">
        <v>123</v>
      </c>
      <c r="F31" s="276" t="s">
        <v>123</v>
      </c>
      <c r="G31" s="276" t="s">
        <v>123</v>
      </c>
    </row>
    <row r="32" spans="1:9" ht="18" customHeight="1" x14ac:dyDescent="0.2">
      <c r="A32" s="278"/>
      <c r="C32" s="279"/>
      <c r="D32" s="280">
        <f t="shared" ref="D32:G32" si="16">COUNTA(D27:D31)-COUNTIF(D27:D31, "-")</f>
        <v>5</v>
      </c>
      <c r="E32" s="280">
        <f t="shared" si="16"/>
        <v>5</v>
      </c>
      <c r="F32" s="280">
        <f t="shared" si="16"/>
        <v>5</v>
      </c>
      <c r="G32" s="280">
        <f t="shared" si="16"/>
        <v>5</v>
      </c>
    </row>
    <row r="33" spans="1:13" ht="18" customHeight="1" x14ac:dyDescent="0.2">
      <c r="A33" s="269" t="str">
        <f>OVERALL!A33</f>
        <v>TIMING</v>
      </c>
      <c r="B33" s="270">
        <f>AVERAGE(B34:B41)</f>
        <v>0.9375</v>
      </c>
      <c r="C33" s="271">
        <f>B33*OVERALL!C33</f>
        <v>0.234375</v>
      </c>
      <c r="D33" s="272">
        <f>(COUNTIF(D34:D41, "y")/D42)*OVERALL!$C$33</f>
        <v>0.21875</v>
      </c>
      <c r="E33" s="272">
        <f>(COUNTIF(E34:E41, "y")/E42)*OVERALL!$C$33</f>
        <v>0.25</v>
      </c>
      <c r="F33" s="272">
        <f>(COUNTIF(F34:F41, "y")/F42)*OVERALL!$C$33</f>
        <v>0.21875</v>
      </c>
      <c r="G33" s="272">
        <f>(COUNTIF(G34:G41, "y")/G42)*OVERALL!$C$33</f>
        <v>0.25</v>
      </c>
    </row>
    <row r="34" spans="1:13" ht="18" customHeight="1" x14ac:dyDescent="0.2">
      <c r="A34" s="273" t="s">
        <v>36</v>
      </c>
      <c r="B34" s="274">
        <f t="shared" ref="B34:B41" si="17">IF(C34=0,"-",COUNTIF(D34:G34,"y")/C34)</f>
        <v>1</v>
      </c>
      <c r="C34" s="275">
        <f t="shared" ref="C34:C41" si="18">$C$2-COUNTIF(D34:G34, "-")</f>
        <v>4</v>
      </c>
      <c r="D34" s="283" t="str">
        <f t="shared" ref="D34:G34" si="19">IF(D79&lt;=TIMEVALUE("0:0:30"),"y","n")</f>
        <v>y</v>
      </c>
      <c r="E34" s="283" t="str">
        <f t="shared" si="19"/>
        <v>y</v>
      </c>
      <c r="F34" s="283" t="str">
        <f t="shared" si="19"/>
        <v>y</v>
      </c>
      <c r="G34" s="283" t="str">
        <f t="shared" si="19"/>
        <v>y</v>
      </c>
    </row>
    <row r="35" spans="1:13" ht="18" customHeight="1" x14ac:dyDescent="0.2">
      <c r="A35" s="273" t="str">
        <f>OVERALL!A34</f>
        <v>NAVIGATION TIME &lt;= 30 secs</v>
      </c>
      <c r="B35" s="274">
        <f t="shared" si="17"/>
        <v>1</v>
      </c>
      <c r="C35" s="275">
        <f t="shared" si="18"/>
        <v>4</v>
      </c>
      <c r="D35" s="283" t="str">
        <f t="shared" ref="D35:G35" si="20">IF(D80&lt;=TIMEVALUE("0:0:30"),"y","n")</f>
        <v>y</v>
      </c>
      <c r="E35" s="283" t="str">
        <f t="shared" si="20"/>
        <v>y</v>
      </c>
      <c r="F35" s="283" t="str">
        <f t="shared" si="20"/>
        <v>y</v>
      </c>
      <c r="G35" s="283" t="str">
        <f t="shared" si="20"/>
        <v>y</v>
      </c>
      <c r="I35" s="180"/>
    </row>
    <row r="36" spans="1:13" ht="18" customHeight="1" x14ac:dyDescent="0.2">
      <c r="A36" s="273" t="str">
        <f>OVERALL!A35</f>
        <v>NAVIGATION TIME &lt;= 1 MIN</v>
      </c>
      <c r="B36" s="274">
        <f t="shared" si="17"/>
        <v>1</v>
      </c>
      <c r="C36" s="275">
        <f t="shared" si="18"/>
        <v>4</v>
      </c>
      <c r="D36" s="283" t="str">
        <f t="shared" ref="D36:G36" si="21">IF(D80&lt;=TIMEVALUE("0:01:00"),"y","n")</f>
        <v>y</v>
      </c>
      <c r="E36" s="283" t="str">
        <f t="shared" si="21"/>
        <v>y</v>
      </c>
      <c r="F36" s="283" t="str">
        <f t="shared" si="21"/>
        <v>y</v>
      </c>
      <c r="G36" s="283" t="str">
        <f t="shared" si="21"/>
        <v>y</v>
      </c>
    </row>
    <row r="37" spans="1:13" ht="18" customHeight="1" x14ac:dyDescent="0.2">
      <c r="A37" s="273" t="str">
        <f>OVERALL!A37</f>
        <v>WAIT TIME &lt;= 10 SECS</v>
      </c>
      <c r="B37" s="274">
        <f t="shared" si="17"/>
        <v>0.5</v>
      </c>
      <c r="C37" s="275">
        <f t="shared" si="18"/>
        <v>4</v>
      </c>
      <c r="D37" s="284" t="str">
        <f t="shared" ref="D37:G37" si="22">IF(D$82="-", "-", IF(D$82&lt;=TIMEVALUE("0:0:10"),"y","n"))</f>
        <v>n</v>
      </c>
      <c r="E37" s="284" t="str">
        <f t="shared" si="22"/>
        <v>y</v>
      </c>
      <c r="F37" s="284" t="str">
        <f t="shared" si="22"/>
        <v>n</v>
      </c>
      <c r="G37" s="284" t="str">
        <f t="shared" si="22"/>
        <v>y</v>
      </c>
    </row>
    <row r="38" spans="1:13" ht="18" customHeight="1" x14ac:dyDescent="0.2">
      <c r="A38" s="273" t="str">
        <f>OVERALL!A38</f>
        <v>WAIT TIME &lt;= 30 SECS</v>
      </c>
      <c r="B38" s="274">
        <f t="shared" si="17"/>
        <v>1</v>
      </c>
      <c r="C38" s="275">
        <f t="shared" si="18"/>
        <v>4</v>
      </c>
      <c r="D38" s="284" t="str">
        <f t="shared" ref="D38:G38" si="23">IF(D$82="-", "-", IF(D$82&lt;=TIMEVALUE("0:0:30"),"y","n"))</f>
        <v>y</v>
      </c>
      <c r="E38" s="284" t="str">
        <f t="shared" si="23"/>
        <v>y</v>
      </c>
      <c r="F38" s="284" t="str">
        <f t="shared" si="23"/>
        <v>y</v>
      </c>
      <c r="G38" s="284" t="str">
        <f t="shared" si="23"/>
        <v>y</v>
      </c>
    </row>
    <row r="39" spans="1:13" ht="18" customHeight="1" x14ac:dyDescent="0.2">
      <c r="A39" s="273" t="str">
        <f>OVERALL!A39</f>
        <v>WAIT TIME &lt;= 2 MINS</v>
      </c>
      <c r="B39" s="274">
        <f t="shared" si="17"/>
        <v>1</v>
      </c>
      <c r="C39" s="275">
        <f t="shared" si="18"/>
        <v>4</v>
      </c>
      <c r="D39" s="284" t="str">
        <f t="shared" ref="D39:G39" si="24">IF(D$82="-", "-", IF(D$82&lt;=TIMEVALUE("0:02:00"),"y","n"))</f>
        <v>y</v>
      </c>
      <c r="E39" s="284" t="str">
        <f t="shared" si="24"/>
        <v>y</v>
      </c>
      <c r="F39" s="284" t="str">
        <f t="shared" si="24"/>
        <v>y</v>
      </c>
      <c r="G39" s="284" t="str">
        <f t="shared" si="24"/>
        <v>y</v>
      </c>
    </row>
    <row r="40" spans="1:13" ht="18" customHeight="1" x14ac:dyDescent="0.2">
      <c r="A40" s="273" t="str">
        <f>OVERALL!A40</f>
        <v>WAIT TIME &lt;= 5 MINS</v>
      </c>
      <c r="B40" s="274">
        <f t="shared" si="17"/>
        <v>1</v>
      </c>
      <c r="C40" s="275">
        <f t="shared" si="18"/>
        <v>4</v>
      </c>
      <c r="D40" s="285" t="str">
        <f t="shared" ref="D40:G40" si="25">IF(D$82="-", "-", IF(D$82&lt;=TIMEVALUE("0:05:00"),"y","n"))</f>
        <v>y</v>
      </c>
      <c r="E40" s="285" t="str">
        <f t="shared" si="25"/>
        <v>y</v>
      </c>
      <c r="F40" s="285" t="str">
        <f t="shared" si="25"/>
        <v>y</v>
      </c>
      <c r="G40" s="285" t="str">
        <f t="shared" si="25"/>
        <v>y</v>
      </c>
      <c r="H40" s="182"/>
    </row>
    <row r="41" spans="1:13" ht="18" customHeight="1" x14ac:dyDescent="0.2">
      <c r="A41" s="273" t="str">
        <f>OVERALL!A41</f>
        <v>WAIT TIME &lt; 10 MINS</v>
      </c>
      <c r="B41" s="274">
        <f t="shared" si="17"/>
        <v>1</v>
      </c>
      <c r="C41" s="275">
        <f t="shared" si="18"/>
        <v>4</v>
      </c>
      <c r="D41" s="285" t="str">
        <f t="shared" ref="D41:G41" si="26">IF(D$82="-", "-", IF(D$82&lt;TIMEVALUE("0:10:00"),"y","n"))</f>
        <v>y</v>
      </c>
      <c r="E41" s="285" t="str">
        <f t="shared" si="26"/>
        <v>y</v>
      </c>
      <c r="F41" s="285" t="str">
        <f t="shared" si="26"/>
        <v>y</v>
      </c>
      <c r="G41" s="285" t="str">
        <f t="shared" si="26"/>
        <v>y</v>
      </c>
    </row>
    <row r="42" spans="1:13" ht="18" customHeight="1" x14ac:dyDescent="0.2">
      <c r="A42" s="286"/>
      <c r="B42" s="287"/>
      <c r="C42" s="287"/>
      <c r="D42" s="280">
        <f t="shared" ref="D42:G42" si="27">COUNTA(D34:D41)-COUNTIF(D34:D41, "-")</f>
        <v>8</v>
      </c>
      <c r="E42" s="280">
        <f t="shared" si="27"/>
        <v>8</v>
      </c>
      <c r="F42" s="280">
        <f t="shared" si="27"/>
        <v>8</v>
      </c>
      <c r="G42" s="280">
        <f t="shared" si="27"/>
        <v>8</v>
      </c>
      <c r="H42" s="288"/>
      <c r="I42" s="94" t="s">
        <v>70</v>
      </c>
      <c r="J42" s="393" t="s">
        <v>125</v>
      </c>
      <c r="K42" s="394"/>
      <c r="L42" s="394"/>
      <c r="M42" s="395"/>
    </row>
    <row r="43" spans="1:13" ht="18" customHeight="1" x14ac:dyDescent="0.2">
      <c r="A43" s="291" t="str">
        <f>OVERALL!A43</f>
        <v>OVERALL % ACCESS DEDUCTIONS</v>
      </c>
      <c r="B43" s="292">
        <f>SUM(J52:M52)/C2</f>
        <v>0</v>
      </c>
      <c r="C43" s="271" t="str">
        <f>OVERALL!C43</f>
        <v>PENALTY</v>
      </c>
      <c r="D43" s="293">
        <f t="shared" ref="D43:G43" si="28">J43</f>
        <v>0</v>
      </c>
      <c r="E43" s="293">
        <f t="shared" si="28"/>
        <v>0</v>
      </c>
      <c r="F43" s="293">
        <f t="shared" si="28"/>
        <v>0</v>
      </c>
      <c r="G43" s="293">
        <f t="shared" si="28"/>
        <v>0</v>
      </c>
      <c r="J43" s="294">
        <f t="shared" ref="J43:M43" si="29">IF(SUM(J44:J51)=0%,0%,SUM(J44:J51))</f>
        <v>0</v>
      </c>
      <c r="K43" s="294">
        <f t="shared" si="29"/>
        <v>0</v>
      </c>
      <c r="L43" s="294">
        <f t="shared" si="29"/>
        <v>0</v>
      </c>
      <c r="M43" s="294">
        <f t="shared" si="29"/>
        <v>0</v>
      </c>
    </row>
    <row r="44" spans="1:13" ht="18" customHeight="1" x14ac:dyDescent="0.2">
      <c r="A44" s="295" t="str">
        <f>OVERALL!A44</f>
        <v>NO ACCOUNT ID REQUEST OPTION</v>
      </c>
      <c r="B44" s="274">
        <f t="shared" ref="B44:B52" si="30">COUNTIF(D44:G44,"y")/$C$2</f>
        <v>0</v>
      </c>
      <c r="C44" s="296">
        <f>OVERALL!C44</f>
        <v>-0.1</v>
      </c>
      <c r="D44" s="276" t="s">
        <v>124</v>
      </c>
      <c r="E44" s="276" t="s">
        <v>124</v>
      </c>
      <c r="F44" s="276" t="s">
        <v>124</v>
      </c>
      <c r="G44" s="276" t="s">
        <v>124</v>
      </c>
      <c r="J44" s="297" t="str">
        <f t="shared" ref="J44:M44" si="31">IF(D44="y",$C44,"")</f>
        <v/>
      </c>
      <c r="K44" s="297" t="str">
        <f t="shared" si="31"/>
        <v/>
      </c>
      <c r="L44" s="297" t="str">
        <f t="shared" si="31"/>
        <v/>
      </c>
      <c r="M44" s="297" t="str">
        <f t="shared" si="31"/>
        <v/>
      </c>
    </row>
    <row r="45" spans="1:13" ht="18" customHeight="1" x14ac:dyDescent="0.2">
      <c r="A45" s="295" t="str">
        <f>OVERALL!A45</f>
        <v>MAJOR RECORDING GLITCHES</v>
      </c>
      <c r="B45" s="274">
        <f t="shared" si="30"/>
        <v>0</v>
      </c>
      <c r="C45" s="296">
        <f>OVERALL!C45</f>
        <v>-0.3</v>
      </c>
      <c r="D45" s="276" t="s">
        <v>124</v>
      </c>
      <c r="E45" s="276" t="s">
        <v>124</v>
      </c>
      <c r="F45" s="276" t="s">
        <v>124</v>
      </c>
      <c r="G45" s="276" t="s">
        <v>124</v>
      </c>
      <c r="J45" s="297" t="str">
        <f t="shared" ref="J45:M45" si="32">IF(D45="y",$C45,"")</f>
        <v/>
      </c>
      <c r="K45" s="297" t="str">
        <f t="shared" si="32"/>
        <v/>
      </c>
      <c r="L45" s="297" t="str">
        <f t="shared" si="32"/>
        <v/>
      </c>
      <c r="M45" s="297" t="str">
        <f t="shared" si="32"/>
        <v/>
      </c>
    </row>
    <row r="46" spans="1:13" ht="18" customHeight="1" x14ac:dyDescent="0.2">
      <c r="A46" s="295" t="str">
        <f>OVERALL!A46</f>
        <v>VOICE OR SELECTION REJECTIONS</v>
      </c>
      <c r="B46" s="274">
        <f t="shared" si="30"/>
        <v>0</v>
      </c>
      <c r="C46" s="296">
        <f>OVERALL!C46</f>
        <v>-0.2</v>
      </c>
      <c r="D46" s="276" t="s">
        <v>124</v>
      </c>
      <c r="E46" s="276" t="s">
        <v>124</v>
      </c>
      <c r="F46" s="276" t="s">
        <v>124</v>
      </c>
      <c r="G46" s="276" t="s">
        <v>124</v>
      </c>
      <c r="J46" s="297" t="str">
        <f t="shared" ref="J46:M46" si="33">IF(D46="y",$C46,"")</f>
        <v/>
      </c>
      <c r="K46" s="297" t="str">
        <f t="shared" si="33"/>
        <v/>
      </c>
      <c r="L46" s="297" t="str">
        <f t="shared" si="33"/>
        <v/>
      </c>
      <c r="M46" s="297" t="str">
        <f t="shared" si="33"/>
        <v/>
      </c>
    </row>
    <row r="47" spans="1:13" ht="18" customHeight="1" x14ac:dyDescent="0.2">
      <c r="A47" s="295" t="str">
        <f>OVERALL!A47</f>
        <v>REPEATED MENU OPTIONS OR RECORDINGS</v>
      </c>
      <c r="B47" s="274">
        <f t="shared" si="30"/>
        <v>0</v>
      </c>
      <c r="C47" s="296">
        <f>OVERALL!C47</f>
        <v>-0.2</v>
      </c>
      <c r="D47" s="276" t="s">
        <v>124</v>
      </c>
      <c r="E47" s="276" t="s">
        <v>124</v>
      </c>
      <c r="F47" s="276" t="s">
        <v>124</v>
      </c>
      <c r="G47" s="276" t="s">
        <v>124</v>
      </c>
      <c r="J47" s="297" t="str">
        <f t="shared" ref="J47:M47" si="34">IF(D47="y",$C47,"")</f>
        <v/>
      </c>
      <c r="K47" s="297" t="str">
        <f t="shared" si="34"/>
        <v/>
      </c>
      <c r="L47" s="297" t="str">
        <f t="shared" si="34"/>
        <v/>
      </c>
      <c r="M47" s="297" t="str">
        <f t="shared" si="34"/>
        <v/>
      </c>
    </row>
    <row r="48" spans="1:13" ht="18" customHeight="1" x14ac:dyDescent="0.2">
      <c r="A48" s="295" t="str">
        <f>OVERALL!A48</f>
        <v>PERSISTENT PUSH TO ONLINE CHANNELS</v>
      </c>
      <c r="B48" s="274">
        <f t="shared" si="30"/>
        <v>0</v>
      </c>
      <c r="C48" s="296">
        <f>OVERALL!C48</f>
        <v>-0.2</v>
      </c>
      <c r="D48" s="276" t="s">
        <v>124</v>
      </c>
      <c r="E48" s="276" t="s">
        <v>124</v>
      </c>
      <c r="F48" s="276" t="s">
        <v>124</v>
      </c>
      <c r="G48" s="276" t="s">
        <v>124</v>
      </c>
      <c r="J48" s="297" t="str">
        <f t="shared" ref="J48:M48" si="35">IF(D48="y",$C48,"")</f>
        <v/>
      </c>
      <c r="K48" s="297" t="str">
        <f t="shared" si="35"/>
        <v/>
      </c>
      <c r="L48" s="297" t="str">
        <f t="shared" si="35"/>
        <v/>
      </c>
      <c r="M48" s="297" t="str">
        <f t="shared" si="35"/>
        <v/>
      </c>
    </row>
    <row r="49" spans="1:13" ht="15.75" customHeight="1" x14ac:dyDescent="0.2">
      <c r="A49" s="295" t="str">
        <f>OVERALL!A49</f>
        <v>EXCESSIVE QUEUE MESSAGING (repeats 0-30 secs)</v>
      </c>
      <c r="B49" s="274">
        <f t="shared" si="30"/>
        <v>0</v>
      </c>
      <c r="C49" s="296">
        <f>OVERALL!C49</f>
        <v>-0.2</v>
      </c>
      <c r="D49" s="276" t="s">
        <v>124</v>
      </c>
      <c r="E49" s="276" t="s">
        <v>124</v>
      </c>
      <c r="F49" s="276" t="s">
        <v>124</v>
      </c>
      <c r="G49" s="276" t="s">
        <v>124</v>
      </c>
      <c r="J49" s="297" t="str">
        <f t="shared" ref="J49:M49" si="36">IF(D49="y",$C49,"")</f>
        <v/>
      </c>
      <c r="K49" s="297" t="str">
        <f t="shared" si="36"/>
        <v/>
      </c>
      <c r="L49" s="297" t="str">
        <f t="shared" si="36"/>
        <v/>
      </c>
      <c r="M49" s="297" t="str">
        <f t="shared" si="36"/>
        <v/>
      </c>
    </row>
    <row r="50" spans="1:13" ht="15.75" customHeight="1" x14ac:dyDescent="0.2">
      <c r="A50" s="295" t="str">
        <f>OVERALL!A50</f>
        <v>EXCESSIVE QUEUE MESSAGING (repeats 30-60 secs)</v>
      </c>
      <c r="B50" s="274">
        <f t="shared" si="30"/>
        <v>0</v>
      </c>
      <c r="C50" s="296">
        <f>OVERALL!C50</f>
        <v>-0.1</v>
      </c>
      <c r="D50" s="276" t="s">
        <v>124</v>
      </c>
      <c r="E50" s="276" t="s">
        <v>124</v>
      </c>
      <c r="F50" s="276" t="s">
        <v>124</v>
      </c>
      <c r="G50" s="276" t="s">
        <v>124</v>
      </c>
      <c r="J50" s="297" t="str">
        <f t="shared" ref="J50:M50" si="37">IF(D50="y",$C50,"")</f>
        <v/>
      </c>
      <c r="K50" s="297" t="str">
        <f t="shared" si="37"/>
        <v/>
      </c>
      <c r="L50" s="297" t="str">
        <f t="shared" si="37"/>
        <v/>
      </c>
      <c r="M50" s="297" t="str">
        <f t="shared" si="37"/>
        <v/>
      </c>
    </row>
    <row r="51" spans="1:13" ht="15.75" customHeight="1" x14ac:dyDescent="0.2">
      <c r="A51" s="299" t="str">
        <f>OVERALL!A51</f>
        <v>NOT ANSWERED IN TIME</v>
      </c>
      <c r="B51" s="300">
        <f t="shared" si="30"/>
        <v>0</v>
      </c>
      <c r="C51" s="301">
        <f>OVERALL!C51</f>
        <v>-0.5</v>
      </c>
      <c r="D51" s="302" t="s">
        <v>124</v>
      </c>
      <c r="E51" s="302" t="s">
        <v>124</v>
      </c>
      <c r="F51" s="302" t="s">
        <v>124</v>
      </c>
      <c r="G51" s="302" t="s">
        <v>124</v>
      </c>
      <c r="J51" s="303" t="str">
        <f t="shared" ref="J51:M51" si="38">IF(D51="y",$C51,"")</f>
        <v/>
      </c>
      <c r="K51" s="303" t="str">
        <f t="shared" si="38"/>
        <v/>
      </c>
      <c r="L51" s="303" t="str">
        <f t="shared" si="38"/>
        <v/>
      </c>
      <c r="M51" s="303" t="str">
        <f t="shared" si="38"/>
        <v/>
      </c>
    </row>
    <row r="52" spans="1:13" ht="15.75" customHeight="1" x14ac:dyDescent="0.2">
      <c r="A52" s="304" t="str">
        <f>OVERALL!A52</f>
        <v>FORCED ABANDONMENT</v>
      </c>
      <c r="B52" s="305">
        <f t="shared" si="30"/>
        <v>0</v>
      </c>
      <c r="C52" s="301" t="str">
        <f>OVERALL!C52</f>
        <v>MAX. 0%</v>
      </c>
      <c r="D52" s="302" t="s">
        <v>124</v>
      </c>
      <c r="E52" s="302" t="s">
        <v>124</v>
      </c>
      <c r="F52" s="302" t="s">
        <v>124</v>
      </c>
      <c r="G52" s="302" t="s">
        <v>124</v>
      </c>
      <c r="J52" s="307">
        <f t="shared" ref="J52:M52" si="39">IF(J43=0%,0,1)</f>
        <v>0</v>
      </c>
      <c r="K52" s="307">
        <f t="shared" si="39"/>
        <v>0</v>
      </c>
      <c r="L52" s="307">
        <f t="shared" si="39"/>
        <v>0</v>
      </c>
      <c r="M52" s="307">
        <f t="shared" si="39"/>
        <v>0</v>
      </c>
    </row>
    <row r="53" spans="1:13" ht="15.75" customHeight="1" x14ac:dyDescent="0.2">
      <c r="A53" s="286"/>
      <c r="B53" s="287"/>
      <c r="C53" s="287"/>
      <c r="D53" s="280">
        <f t="shared" ref="D53:G53" si="40">COUNTIF(D44:D52, "y")</f>
        <v>0</v>
      </c>
      <c r="E53" s="280">
        <f t="shared" si="40"/>
        <v>0</v>
      </c>
      <c r="F53" s="280">
        <f t="shared" si="40"/>
        <v>0</v>
      </c>
      <c r="G53" s="280">
        <f t="shared" si="40"/>
        <v>0</v>
      </c>
      <c r="H53" s="94" t="s">
        <v>70</v>
      </c>
    </row>
    <row r="54" spans="1:13" ht="15.75" customHeight="1" x14ac:dyDescent="0.2">
      <c r="A54" s="308" t="str">
        <f>OVERALL!A54</f>
        <v>ADDITIONAL INSIGHT</v>
      </c>
      <c r="B54" s="362"/>
      <c r="C54" s="310" t="s">
        <v>70</v>
      </c>
      <c r="D54" s="311"/>
      <c r="E54" s="311"/>
      <c r="F54" s="311"/>
      <c r="G54" s="311"/>
      <c r="K54" s="94" t="s">
        <v>70</v>
      </c>
    </row>
    <row r="55" spans="1:13" ht="15.75" customHeight="1" x14ac:dyDescent="0.2">
      <c r="A55" s="312" t="str">
        <f>OVERALL!A55</f>
        <v>CALL ANSWERED-ACCESS</v>
      </c>
      <c r="B55" s="313">
        <f t="shared" ref="B55:B58" si="41">IF(C55=0,"-",COUNTIF(D55:G55, "y")/C55)</f>
        <v>1</v>
      </c>
      <c r="C55" s="314">
        <f t="shared" ref="C55:C62" si="42">$C$2-COUNTIF(D55:G55, "-")</f>
        <v>4</v>
      </c>
      <c r="D55" s="315" t="str">
        <f t="shared" ref="D55:G55" si="43">IF(D51="y","n",IF(D52="y","n","y"))</f>
        <v>y</v>
      </c>
      <c r="E55" s="315" t="str">
        <f t="shared" si="43"/>
        <v>y</v>
      </c>
      <c r="F55" s="315" t="str">
        <f t="shared" si="43"/>
        <v>y</v>
      </c>
      <c r="G55" s="315" t="str">
        <f t="shared" si="43"/>
        <v>y</v>
      </c>
    </row>
    <row r="56" spans="1:13" ht="15.75" customHeight="1" x14ac:dyDescent="0.2">
      <c r="A56" s="273" t="str">
        <f>OVERALL!A56</f>
        <v>MENU IVR</v>
      </c>
      <c r="B56" s="274">
        <f t="shared" si="41"/>
        <v>1</v>
      </c>
      <c r="C56" s="275">
        <f t="shared" si="42"/>
        <v>4</v>
      </c>
      <c r="D56" s="316" t="s">
        <v>123</v>
      </c>
      <c r="E56" s="316" t="s">
        <v>123</v>
      </c>
      <c r="F56" s="316" t="s">
        <v>123</v>
      </c>
      <c r="G56" s="316" t="s">
        <v>123</v>
      </c>
      <c r="J56" s="94" t="s">
        <v>70</v>
      </c>
    </row>
    <row r="57" spans="1:13" ht="15.75" customHeight="1" x14ac:dyDescent="0.2">
      <c r="A57" s="273" t="str">
        <f>OVERALL!A57</f>
        <v>SPEECH IVR</v>
      </c>
      <c r="B57" s="274">
        <f t="shared" si="41"/>
        <v>0</v>
      </c>
      <c r="C57" s="275">
        <f t="shared" si="42"/>
        <v>4</v>
      </c>
      <c r="D57" s="317" t="s">
        <v>124</v>
      </c>
      <c r="E57" s="317" t="s">
        <v>124</v>
      </c>
      <c r="F57" s="317" t="s">
        <v>124</v>
      </c>
      <c r="G57" s="317" t="s">
        <v>124</v>
      </c>
    </row>
    <row r="58" spans="1:13" ht="15.75" customHeight="1" x14ac:dyDescent="0.2">
      <c r="A58" s="273" t="str">
        <f>OVERALL!A58</f>
        <v>HYBRID IVR</v>
      </c>
      <c r="B58" s="274">
        <f t="shared" si="41"/>
        <v>0</v>
      </c>
      <c r="C58" s="275">
        <f t="shared" si="42"/>
        <v>4</v>
      </c>
      <c r="D58" s="276" t="s">
        <v>124</v>
      </c>
      <c r="E58" s="276" t="s">
        <v>124</v>
      </c>
      <c r="F58" s="276" t="s">
        <v>124</v>
      </c>
      <c r="G58" s="276" t="s">
        <v>124</v>
      </c>
      <c r="K58" s="94" t="s">
        <v>70</v>
      </c>
    </row>
    <row r="59" spans="1:13" ht="15.75" customHeight="1" x14ac:dyDescent="0.2">
      <c r="A59" s="273" t="str">
        <f>OVERALL!A59</f>
        <v>NUMBER OF MENU LAYERS</v>
      </c>
      <c r="B59" s="318">
        <f>IF(C59=0,"-",SUM(D59:G59)/C59)</f>
        <v>1</v>
      </c>
      <c r="C59" s="275">
        <f t="shared" si="42"/>
        <v>4</v>
      </c>
      <c r="D59" s="319">
        <v>1</v>
      </c>
      <c r="E59" s="319">
        <v>1</v>
      </c>
      <c r="F59" s="319">
        <v>1</v>
      </c>
      <c r="G59" s="319">
        <v>1</v>
      </c>
    </row>
    <row r="60" spans="1:13" ht="15.75" customHeight="1" x14ac:dyDescent="0.2">
      <c r="A60" s="273" t="str">
        <f>OVERALL!A60</f>
        <v>ACCOUNT ID REQUEST</v>
      </c>
      <c r="B60" s="274">
        <f t="shared" ref="B60:B62" si="44">IF(C60=0,"-",COUNTIF(D60:G60, "y")/C60)</f>
        <v>0</v>
      </c>
      <c r="C60" s="275">
        <f t="shared" si="42"/>
        <v>4</v>
      </c>
      <c r="D60" s="276" t="s">
        <v>124</v>
      </c>
      <c r="E60" s="276" t="s">
        <v>124</v>
      </c>
      <c r="F60" s="276" t="s">
        <v>124</v>
      </c>
      <c r="G60" s="276" t="s">
        <v>124</v>
      </c>
    </row>
    <row r="61" spans="1:13" ht="15.75" customHeight="1" x14ac:dyDescent="0.2">
      <c r="A61" s="273" t="str">
        <f>OVERALL!A61</f>
        <v>CALLBACKS OFFERED FOR DELAYS</v>
      </c>
      <c r="B61" s="274" t="str">
        <f t="shared" si="44"/>
        <v>-</v>
      </c>
      <c r="C61" s="275">
        <f t="shared" si="42"/>
        <v>0</v>
      </c>
      <c r="D61" s="357" t="s">
        <v>68</v>
      </c>
      <c r="E61" s="281" t="s">
        <v>68</v>
      </c>
      <c r="F61" s="357" t="s">
        <v>68</v>
      </c>
      <c r="G61" s="357" t="s">
        <v>68</v>
      </c>
    </row>
    <row r="62" spans="1:13" ht="15.75" customHeight="1" x14ac:dyDescent="0.2">
      <c r="A62" s="273" t="str">
        <f>OVERALL!A62</f>
        <v>CALLBACK OFFERED AT START</v>
      </c>
      <c r="B62" s="274" t="str">
        <f t="shared" si="44"/>
        <v>-</v>
      </c>
      <c r="C62" s="275">
        <f t="shared" si="42"/>
        <v>0</v>
      </c>
      <c r="D62" s="357" t="s">
        <v>68</v>
      </c>
      <c r="E62" s="281" t="s">
        <v>68</v>
      </c>
      <c r="F62" s="281" t="s">
        <v>68</v>
      </c>
      <c r="G62" s="357" t="s">
        <v>68</v>
      </c>
    </row>
    <row r="63" spans="1:13" ht="15.75" customHeight="1" x14ac:dyDescent="0.2">
      <c r="A63" s="320"/>
      <c r="B63" s="321"/>
      <c r="C63" s="322"/>
      <c r="D63" s="323"/>
      <c r="E63" s="323"/>
      <c r="F63" s="323"/>
      <c r="G63" s="323"/>
    </row>
    <row r="64" spans="1:13" ht="15.75" customHeight="1" x14ac:dyDescent="0.2">
      <c r="A64" s="324" t="s">
        <v>127</v>
      </c>
      <c r="B64" s="325"/>
      <c r="C64" s="325"/>
      <c r="D64" s="325"/>
      <c r="E64" s="325"/>
      <c r="F64" s="325"/>
      <c r="G64" s="325"/>
    </row>
    <row r="65" spans="1:13" ht="15.75" customHeight="1" x14ac:dyDescent="0.2">
      <c r="A65" s="326" t="s">
        <v>128</v>
      </c>
      <c r="B65" s="327">
        <f t="shared" ref="B65:B70" si="45">AVERAGE(D65:G65)</f>
        <v>1.3888888888888889E-4</v>
      </c>
      <c r="C65" s="328"/>
      <c r="D65" s="329">
        <v>1.3888888888888889E-4</v>
      </c>
      <c r="E65" s="329">
        <v>1.3888888888888889E-4</v>
      </c>
      <c r="F65" s="329">
        <v>1.3888888888888889E-4</v>
      </c>
      <c r="G65" s="329">
        <v>1.3888888888888889E-4</v>
      </c>
      <c r="I65" s="330"/>
      <c r="J65" s="330"/>
      <c r="K65" s="330"/>
      <c r="L65" s="330"/>
      <c r="M65" s="330"/>
    </row>
    <row r="66" spans="1:13" ht="15.75" customHeight="1" x14ac:dyDescent="0.2">
      <c r="A66" s="331" t="s">
        <v>129</v>
      </c>
      <c r="B66" s="332">
        <f t="shared" si="45"/>
        <v>2.4594907407407405E-4</v>
      </c>
      <c r="C66" s="333"/>
      <c r="D66" s="334">
        <v>2.5462962962962961E-4</v>
      </c>
      <c r="E66" s="334">
        <v>2.4305555555555552E-4</v>
      </c>
      <c r="F66" s="334">
        <v>2.5462962962962961E-4</v>
      </c>
      <c r="G66" s="334">
        <v>2.3148148148148149E-4</v>
      </c>
      <c r="I66" s="330"/>
      <c r="J66" s="330"/>
      <c r="K66" s="330"/>
      <c r="L66" s="330"/>
      <c r="M66" s="330"/>
    </row>
    <row r="67" spans="1:13" ht="15.75" customHeight="1" x14ac:dyDescent="0.2">
      <c r="A67" s="335" t="s">
        <v>130</v>
      </c>
      <c r="B67" s="332">
        <f t="shared" si="45"/>
        <v>2.4594907407407405E-4</v>
      </c>
      <c r="C67" s="333"/>
      <c r="D67" s="336">
        <v>2.5462962962962961E-4</v>
      </c>
      <c r="E67" s="336">
        <v>2.4305555555555552E-4</v>
      </c>
      <c r="F67" s="336">
        <v>2.5462962962962961E-4</v>
      </c>
      <c r="G67" s="336">
        <v>2.3148148148148149E-4</v>
      </c>
      <c r="I67" s="330"/>
      <c r="J67" s="330"/>
      <c r="K67" s="330"/>
      <c r="L67" s="330"/>
      <c r="M67" s="330"/>
    </row>
    <row r="68" spans="1:13" ht="15.75" customHeight="1" x14ac:dyDescent="0.2">
      <c r="A68" s="331" t="s">
        <v>131</v>
      </c>
      <c r="B68" s="332">
        <f t="shared" si="45"/>
        <v>2.4594907407407405E-4</v>
      </c>
      <c r="C68" s="333"/>
      <c r="D68" s="334">
        <v>2.5462962962962961E-4</v>
      </c>
      <c r="E68" s="334">
        <v>2.4305555555555552E-4</v>
      </c>
      <c r="F68" s="334">
        <v>2.5462962962962961E-4</v>
      </c>
      <c r="G68" s="334">
        <v>2.3148148148148149E-4</v>
      </c>
      <c r="I68" s="330"/>
      <c r="J68" s="330"/>
      <c r="K68" s="330"/>
      <c r="L68" s="330"/>
      <c r="M68" s="330"/>
    </row>
    <row r="69" spans="1:13" ht="15.75" customHeight="1" x14ac:dyDescent="0.2">
      <c r="A69" s="335" t="s">
        <v>132</v>
      </c>
      <c r="B69" s="332">
        <f t="shared" si="45"/>
        <v>3.5300925925925929E-4</v>
      </c>
      <c r="C69" s="333"/>
      <c r="D69" s="336">
        <v>3.5879629629629629E-4</v>
      </c>
      <c r="E69" s="336">
        <v>3.4722222222222224E-4</v>
      </c>
      <c r="F69" s="336">
        <v>3.5879629629629629E-4</v>
      </c>
      <c r="G69" s="336">
        <v>3.4722222222222224E-4</v>
      </c>
      <c r="I69" s="330"/>
      <c r="J69" s="330"/>
      <c r="K69" s="330"/>
      <c r="L69" s="330"/>
      <c r="M69" s="330"/>
    </row>
    <row r="70" spans="1:13" ht="15.75" customHeight="1" x14ac:dyDescent="0.2">
      <c r="A70" s="337" t="s">
        <v>133</v>
      </c>
      <c r="B70" s="338">
        <f t="shared" si="45"/>
        <v>4.6296296296296298E-4</v>
      </c>
      <c r="C70" s="339"/>
      <c r="D70" s="340">
        <v>4.9768518518518521E-4</v>
      </c>
      <c r="E70" s="340">
        <v>4.1666666666666669E-4</v>
      </c>
      <c r="F70" s="340">
        <v>4.9768518518518521E-4</v>
      </c>
      <c r="G70" s="340">
        <v>4.3981481481481481E-4</v>
      </c>
      <c r="I70" s="330"/>
      <c r="J70" s="330"/>
      <c r="K70" s="330"/>
      <c r="L70" s="330"/>
      <c r="M70" s="330"/>
    </row>
    <row r="71" spans="1:13" ht="15.75" customHeight="1" x14ac:dyDescent="0.2"/>
    <row r="72" spans="1:13" ht="138.75" customHeight="1" x14ac:dyDescent="0.2">
      <c r="A72" s="341" t="s">
        <v>70</v>
      </c>
      <c r="B72" s="342" t="s">
        <v>134</v>
      </c>
      <c r="C72" s="364"/>
      <c r="D72" s="358"/>
      <c r="E72" s="360" t="s">
        <v>70</v>
      </c>
      <c r="F72" s="350"/>
      <c r="G72" s="358" t="s">
        <v>70</v>
      </c>
    </row>
    <row r="73" spans="1:13" ht="15.75" customHeight="1" x14ac:dyDescent="0.2">
      <c r="A73" s="341"/>
      <c r="B73" s="345"/>
      <c r="C73" s="345"/>
      <c r="D73" s="346"/>
      <c r="E73" s="346"/>
      <c r="F73" s="346"/>
      <c r="G73" s="346"/>
    </row>
    <row r="74" spans="1:13" ht="60" customHeight="1" x14ac:dyDescent="0.2">
      <c r="A74" s="341" t="s">
        <v>70</v>
      </c>
      <c r="B74" s="347" t="s">
        <v>135</v>
      </c>
      <c r="C74" s="364"/>
      <c r="D74" s="349" t="s">
        <v>142</v>
      </c>
      <c r="E74" s="350"/>
      <c r="F74" s="350" t="s">
        <v>70</v>
      </c>
      <c r="G74" s="350"/>
    </row>
    <row r="75" spans="1:13" ht="15.75" customHeight="1" x14ac:dyDescent="0.2"/>
    <row r="76" spans="1:13" ht="15.75" customHeight="1" x14ac:dyDescent="0.2">
      <c r="A76" s="351" t="str">
        <f>OVERALL!A63</f>
        <v>PRE MENU MESSAGE TIME</v>
      </c>
      <c r="B76" s="352">
        <f t="shared" ref="B76:B83" si="46">IF(C76=0,"-",SUM(D76:G76)/C76)</f>
        <v>1.3888888888888889E-4</v>
      </c>
      <c r="C76" s="275">
        <f t="shared" ref="C76:C83" si="47">$C$2-COUNTIF(D76:G76, "-")</f>
        <v>4</v>
      </c>
      <c r="D76" s="353">
        <f t="shared" ref="D76:G76" si="48">D65</f>
        <v>1.3888888888888889E-4</v>
      </c>
      <c r="E76" s="353">
        <f t="shared" si="48"/>
        <v>1.3888888888888889E-4</v>
      </c>
      <c r="F76" s="353">
        <f t="shared" si="48"/>
        <v>1.3888888888888889E-4</v>
      </c>
      <c r="G76" s="353">
        <f t="shared" si="48"/>
        <v>1.3888888888888889E-4</v>
      </c>
    </row>
    <row r="77" spans="1:13" ht="15.75" customHeight="1" x14ac:dyDescent="0.2">
      <c r="A77" s="351" t="str">
        <f>OVERALL!A64</f>
        <v>MID MENU MESSAGE TIME</v>
      </c>
      <c r="B77" s="352">
        <f t="shared" si="46"/>
        <v>0</v>
      </c>
      <c r="C77" s="275">
        <f t="shared" si="47"/>
        <v>4</v>
      </c>
      <c r="D77" s="353">
        <f t="shared" ref="D77:G77" si="49">D67-D66</f>
        <v>0</v>
      </c>
      <c r="E77" s="353">
        <f t="shared" si="49"/>
        <v>0</v>
      </c>
      <c r="F77" s="353">
        <f t="shared" si="49"/>
        <v>0</v>
      </c>
      <c r="G77" s="353">
        <f t="shared" si="49"/>
        <v>0</v>
      </c>
    </row>
    <row r="78" spans="1:13" ht="15.75" customHeight="1" x14ac:dyDescent="0.2">
      <c r="A78" s="351" t="str">
        <f>OVERALL!A65</f>
        <v>POST MENU MESSAGE TIME</v>
      </c>
      <c r="B78" s="352">
        <f t="shared" si="46"/>
        <v>1.070601851851852E-4</v>
      </c>
      <c r="C78" s="275">
        <f t="shared" si="47"/>
        <v>4</v>
      </c>
      <c r="D78" s="353">
        <f t="shared" ref="D78:G78" si="50">D69-D68</f>
        <v>1.0416666666666669E-4</v>
      </c>
      <c r="E78" s="353">
        <f t="shared" si="50"/>
        <v>1.0416666666666671E-4</v>
      </c>
      <c r="F78" s="353">
        <f t="shared" si="50"/>
        <v>1.0416666666666669E-4</v>
      </c>
      <c r="G78" s="353">
        <f t="shared" si="50"/>
        <v>1.1574074074074075E-4</v>
      </c>
    </row>
    <row r="79" spans="1:13" ht="15.75" customHeight="1" x14ac:dyDescent="0.2">
      <c r="A79" s="351" t="str">
        <f>OVERALL!A66</f>
        <v>TOTAL MESSAGE TIME</v>
      </c>
      <c r="B79" s="352">
        <f t="shared" si="46"/>
        <v>2.459490740740741E-4</v>
      </c>
      <c r="C79" s="275">
        <f t="shared" si="47"/>
        <v>4</v>
      </c>
      <c r="D79" s="353">
        <f t="shared" ref="D79:G79" si="51">SUM(D76:D78)</f>
        <v>2.4305555555555558E-4</v>
      </c>
      <c r="E79" s="353">
        <f t="shared" si="51"/>
        <v>2.430555555555556E-4</v>
      </c>
      <c r="F79" s="353">
        <f t="shared" si="51"/>
        <v>2.4305555555555558E-4</v>
      </c>
      <c r="G79" s="353">
        <f t="shared" si="51"/>
        <v>2.5462962962962961E-4</v>
      </c>
    </row>
    <row r="80" spans="1:13" ht="15.75" customHeight="1" x14ac:dyDescent="0.2">
      <c r="A80" s="351" t="str">
        <f>OVERALL!A67</f>
        <v>MENU NAVIGATION TIME</v>
      </c>
      <c r="B80" s="352">
        <f t="shared" si="46"/>
        <v>1.0706018518518516E-4</v>
      </c>
      <c r="C80" s="275">
        <f t="shared" si="47"/>
        <v>4</v>
      </c>
      <c r="D80" s="353">
        <f t="shared" ref="D80:G80" si="52">(D66-D65)+(D68-D67)</f>
        <v>1.1574074074074072E-4</v>
      </c>
      <c r="E80" s="353">
        <f t="shared" si="52"/>
        <v>1.0416666666666663E-4</v>
      </c>
      <c r="F80" s="353">
        <f t="shared" si="52"/>
        <v>1.1574074074074072E-4</v>
      </c>
      <c r="G80" s="353">
        <f t="shared" si="52"/>
        <v>9.2592592592592602E-5</v>
      </c>
    </row>
    <row r="81" spans="1:7" ht="15.75" customHeight="1" x14ac:dyDescent="0.2">
      <c r="A81" s="351" t="str">
        <f>OVERALL!A68</f>
        <v>TOTAL MENU TIME</v>
      </c>
      <c r="B81" s="352">
        <f t="shared" si="46"/>
        <v>3.5300925925925929E-4</v>
      </c>
      <c r="C81" s="275">
        <f t="shared" si="47"/>
        <v>4</v>
      </c>
      <c r="D81" s="353">
        <f t="shared" ref="D81:G81" si="53">SUM(D79:D80)</f>
        <v>3.5879629629629629E-4</v>
      </c>
      <c r="E81" s="353">
        <f t="shared" si="53"/>
        <v>3.4722222222222224E-4</v>
      </c>
      <c r="F81" s="353">
        <f t="shared" si="53"/>
        <v>3.5879629629629629E-4</v>
      </c>
      <c r="G81" s="353">
        <f t="shared" si="53"/>
        <v>3.4722222222222218E-4</v>
      </c>
    </row>
    <row r="82" spans="1:7" ht="15.75" customHeight="1" x14ac:dyDescent="0.2">
      <c r="A82" s="273" t="str">
        <f>OVERALL!A69</f>
        <v>WAIT TIME</v>
      </c>
      <c r="B82" s="354">
        <f t="shared" si="46"/>
        <v>1.3599537037037039E-4</v>
      </c>
      <c r="C82" s="275">
        <f t="shared" si="47"/>
        <v>4</v>
      </c>
      <c r="D82" s="354">
        <f>IF(D70="-", "-", D70-D68)</f>
        <v>2.430555555555556E-4</v>
      </c>
      <c r="E82" s="354">
        <f t="shared" ref="E82:G82" si="54">IF(E70="-", "-", E70-E69)</f>
        <v>6.9444444444444458E-5</v>
      </c>
      <c r="F82" s="354">
        <f t="shared" si="54"/>
        <v>1.3888888888888892E-4</v>
      </c>
      <c r="G82" s="354">
        <f t="shared" si="54"/>
        <v>9.2592592592592574E-5</v>
      </c>
    </row>
    <row r="83" spans="1:7" ht="15.75" customHeight="1" x14ac:dyDescent="0.2">
      <c r="A83" s="351" t="str">
        <f>OVERALL!A70</f>
        <v>TOTAL ACCESS TIME</v>
      </c>
      <c r="B83" s="352">
        <f t="shared" si="46"/>
        <v>4.890046296296296E-4</v>
      </c>
      <c r="C83" s="275">
        <f t="shared" si="47"/>
        <v>4</v>
      </c>
      <c r="D83" s="353">
        <f t="shared" ref="D83:G83" si="55">SUM(D81:D82)</f>
        <v>6.018518518518519E-4</v>
      </c>
      <c r="E83" s="353">
        <f t="shared" si="55"/>
        <v>4.1666666666666669E-4</v>
      </c>
      <c r="F83" s="353">
        <f t="shared" si="55"/>
        <v>4.9768518518518521E-4</v>
      </c>
      <c r="G83" s="353">
        <f t="shared" si="55"/>
        <v>4.3981481481481476E-4</v>
      </c>
    </row>
    <row r="84" spans="1:7" ht="15.75" customHeight="1" x14ac:dyDescent="0.2"/>
    <row r="85" spans="1:7" ht="15.75" customHeight="1" x14ac:dyDescent="0.2">
      <c r="D85" s="355" t="s">
        <v>70</v>
      </c>
    </row>
    <row r="86" spans="1:7" ht="15.75" customHeight="1" x14ac:dyDescent="0.2"/>
    <row r="87" spans="1:7" ht="15.75" customHeight="1" x14ac:dyDescent="0.2"/>
    <row r="88" spans="1:7" ht="15.75" customHeight="1" x14ac:dyDescent="0.2"/>
    <row r="89" spans="1:7" ht="15.75" customHeight="1" x14ac:dyDescent="0.2"/>
    <row r="90" spans="1:7" ht="15.75" customHeight="1" x14ac:dyDescent="0.2"/>
    <row r="91" spans="1:7" ht="15.75" customHeight="1" x14ac:dyDescent="0.2"/>
    <row r="92" spans="1:7" ht="15.75" customHeight="1" x14ac:dyDescent="0.2"/>
    <row r="93" spans="1:7" ht="15.75" customHeight="1" x14ac:dyDescent="0.2"/>
    <row r="94" spans="1:7" ht="15.75" customHeight="1" x14ac:dyDescent="0.2"/>
    <row r="95" spans="1:7" ht="15.75" customHeight="1" x14ac:dyDescent="0.2"/>
    <row r="96" spans="1:7"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J42:M42"/>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G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BENETAS</vt:lpstr>
      <vt:lpstr>BLUE_CARE</vt:lpstr>
      <vt:lpstr>BOLTON_CLARKE</vt:lpstr>
      <vt:lpstr>HAMMONDCARE</vt:lpstr>
      <vt:lpstr>SILVER_CHAIN</vt:lpstr>
      <vt:lpstr>UNITING AGE WELL</vt:lpstr>
      <vt:lpstr>UNITING_NSW_ACT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2026-07-01T06:37:58Z</dcterms:modified>
</cp:coreProperties>
</file>